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90" windowHeight="12285" activeTab="2"/>
  </bookViews>
  <sheets>
    <sheet name="方舱汇总" sheetId="11" r:id="rId1"/>
    <sheet name="市医院" sheetId="12" r:id="rId2"/>
    <sheet name="中医院" sheetId="13" r:id="rId3"/>
    <sheet name="储备库" sheetId="14" r:id="rId4"/>
    <sheet name="耗材清单" sheetId="15" r:id="rId5"/>
  </sheets>
  <definedNames>
    <definedName name="_xlnm.Print_Titles" localSheetId="0">方舱汇总!$3:$4</definedName>
    <definedName name="_xlnm.Print_Titles" localSheetId="1">市医院!$1:$5</definedName>
    <definedName name="_xlnm.Print_Titles" localSheetId="2">中医院!$2:$4</definedName>
    <definedName name="_xlnm.Print_Titles" localSheetId="3">储备库!$1:$4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<sst xmlns="http://schemas.openxmlformats.org/spreadsheetml/2006/main" count="829" uniqueCount="368">
  <si>
    <t>附件1</t>
  </si>
  <si>
    <t>固原市方舱医院医疗设备调拨汇总表</t>
  </si>
  <si>
    <t>序号</t>
  </si>
  <si>
    <t>名称</t>
  </si>
  <si>
    <t>总数量</t>
  </si>
  <si>
    <t>总价（元）</t>
  </si>
  <si>
    <t>划转中医医院</t>
  </si>
  <si>
    <t>划转市人民医院</t>
  </si>
  <si>
    <t>划转储备库</t>
  </si>
  <si>
    <t>划转妇幼和县区救护车</t>
  </si>
  <si>
    <t>备注</t>
  </si>
  <si>
    <t>数量</t>
  </si>
  <si>
    <t>金额（元）</t>
  </si>
  <si>
    <t>设备（固定资产）</t>
  </si>
  <si>
    <t>救护车</t>
  </si>
  <si>
    <t>已经划转</t>
  </si>
  <si>
    <t>合计</t>
  </si>
  <si>
    <t>固原市方舱医院医疗设备调拨清单</t>
  </si>
  <si>
    <t>单位：元</t>
  </si>
  <si>
    <t>调出单位</t>
  </si>
  <si>
    <t>固原市卫生健康委员会</t>
  </si>
  <si>
    <t>调入单位</t>
  </si>
  <si>
    <t>固原市人民医院</t>
  </si>
  <si>
    <t>调拨依据</t>
  </si>
  <si>
    <t>《全区妥善处置方舱医院、核酸采样亭、隔离点等抗疫资产工作方案的通知》（宁疫指办发〔2023〕67号）</t>
  </si>
  <si>
    <t>调拨方式</t>
  </si>
  <si>
    <t>无偿调拨</t>
  </si>
  <si>
    <t>规格型号</t>
  </si>
  <si>
    <t>单位</t>
  </si>
  <si>
    <t>原值</t>
  </si>
  <si>
    <t>折旧</t>
  </si>
  <si>
    <t>净值</t>
  </si>
  <si>
    <t>ABS治疗车（小）</t>
  </si>
  <si>
    <t>SWB-ABS-35-1</t>
  </si>
  <si>
    <t>台</t>
  </si>
  <si>
    <t>ABS治疗车（中）</t>
  </si>
  <si>
    <t>SWB-ABS-35</t>
  </si>
  <si>
    <t>便携式彩超（全数字彩色多普勒超声诊断系统）</t>
  </si>
  <si>
    <t>汕头超声</t>
  </si>
  <si>
    <t>病床（医用)</t>
  </si>
  <si>
    <t>SWA-ABS-9</t>
  </si>
  <si>
    <t>件</t>
  </si>
  <si>
    <t>除颤仪</t>
  </si>
  <si>
    <t>BeneheartD3</t>
  </si>
  <si>
    <t>打印机</t>
  </si>
  <si>
    <t>LJ2405</t>
  </si>
  <si>
    <t>电脑办公桌椅</t>
  </si>
  <si>
    <t>电视机</t>
  </si>
  <si>
    <t>75E3F</t>
  </si>
  <si>
    <t>多媒体通讯一体式终端（视联医疗一体式高清视频通讯服务系统V1.0）</t>
  </si>
  <si>
    <t>复印一体机</t>
  </si>
  <si>
    <t>7405DW</t>
  </si>
  <si>
    <t>覆膜机</t>
  </si>
  <si>
    <t>杭州瑞诚ASP1000</t>
  </si>
  <si>
    <t>呼吸机</t>
  </si>
  <si>
    <t>SV300</t>
  </si>
  <si>
    <t>货架</t>
  </si>
  <si>
    <t>急救转运平车</t>
  </si>
  <si>
    <t>SWB-4</t>
  </si>
  <si>
    <t>辆</t>
  </si>
  <si>
    <t>监护仪</t>
  </si>
  <si>
    <t>ePM10</t>
  </si>
  <si>
    <t>可视喉镜</t>
  </si>
  <si>
    <t>M5=A</t>
  </si>
  <si>
    <t>立式衣柜</t>
  </si>
  <si>
    <t>抢救车</t>
  </si>
  <si>
    <t>SWB-ABS-36</t>
  </si>
  <si>
    <t>全自动核酸提取仪</t>
  </si>
  <si>
    <t>江苏硕世SSNP-9600A</t>
  </si>
  <si>
    <t>全自动尿液分析仪</t>
  </si>
  <si>
    <t>US-1681</t>
  </si>
  <si>
    <t>全自动生化分析仪</t>
  </si>
  <si>
    <t>Polaris c2000</t>
  </si>
  <si>
    <t>全自动血细胞分析仪</t>
  </si>
  <si>
    <t>BH-5381CRP</t>
  </si>
  <si>
    <t>实时荧光定量PCR扩增仪</t>
  </si>
  <si>
    <t>上海宏石SLAN-96P</t>
  </si>
  <si>
    <t>输液泵</t>
  </si>
  <si>
    <t>BeneFusion VP1</t>
  </si>
  <si>
    <t>甩扳机</t>
  </si>
  <si>
    <t>TD-6M</t>
  </si>
  <si>
    <t>双通道注射泵</t>
  </si>
  <si>
    <t>BeneFusion SP3D</t>
  </si>
  <si>
    <t>台式电脑</t>
  </si>
  <si>
    <t>启天M433</t>
  </si>
  <si>
    <t>投影仪</t>
  </si>
  <si>
    <t>VPL-EW575</t>
  </si>
  <si>
    <t>微波炉</t>
  </si>
  <si>
    <t>心电图机（十二导联）</t>
  </si>
  <si>
    <t>CM1200</t>
  </si>
  <si>
    <t>医用专业显示器</t>
  </si>
  <si>
    <t>JUSHA-C61E</t>
  </si>
  <si>
    <t>移动式床单位臭氧消毒机</t>
  </si>
  <si>
    <t>BEST/SCX</t>
  </si>
  <si>
    <t>移动式空气消毒机（等离子体空气消毒机）</t>
  </si>
  <si>
    <t>BEST-Y-100A-D</t>
  </si>
  <si>
    <t>折叠桌</t>
  </si>
  <si>
    <t>个</t>
  </si>
  <si>
    <t>治疗柜</t>
  </si>
  <si>
    <t>中央工作站（心电监护仪匹配）</t>
  </si>
  <si>
    <t>benevision</t>
  </si>
  <si>
    <t>审批部门意见</t>
  </si>
  <si>
    <t>调出主管部门</t>
  </si>
  <si>
    <t>财政部门</t>
  </si>
  <si>
    <t>经办人：
                      年   月   日</t>
  </si>
  <si>
    <t>经办人：
                  年   月   日</t>
  </si>
  <si>
    <t>经办人：
                                 年   月   日</t>
  </si>
  <si>
    <t>附件：</t>
  </si>
  <si>
    <t>资产调拨明细表</t>
  </si>
  <si>
    <t>UPS电源</t>
  </si>
  <si>
    <t>YTR3330</t>
  </si>
  <si>
    <t>纯水系统</t>
  </si>
  <si>
    <t>UPT-II-250L</t>
  </si>
  <si>
    <t>低温冰箱</t>
  </si>
  <si>
    <t>MD-25L298</t>
  </si>
  <si>
    <t>防火墙网御星云/Power V6000-F3510E、入侵检测网御星云/TD3000-GS-HD-M</t>
  </si>
  <si>
    <t>套</t>
  </si>
  <si>
    <t>高温高压消毒锅</t>
  </si>
  <si>
    <t>BKQ-B7511</t>
  </si>
  <si>
    <t>过氧化氢消毒器</t>
  </si>
  <si>
    <t>BEST- Y-C3</t>
  </si>
  <si>
    <t>核心交换机</t>
  </si>
  <si>
    <t>RG-S7805C</t>
  </si>
  <si>
    <t>汇聚交换机</t>
  </si>
  <si>
    <t>RG-S2910V2-24GT4XS-L</t>
  </si>
  <si>
    <t>精密空调</t>
  </si>
  <si>
    <t>/KHJA-P12AU</t>
  </si>
  <si>
    <t>可折叠办公椅</t>
  </si>
  <si>
    <t>可折叠办公桌</t>
  </si>
  <si>
    <t>快速核酸检测仪</t>
  </si>
  <si>
    <t>杭州优思达UC0108</t>
  </si>
  <si>
    <t>离心机（低速）</t>
  </si>
  <si>
    <t>Mini-6K</t>
  </si>
  <si>
    <t>螺旋CT</t>
  </si>
  <si>
    <t xml:space="preserve"> CT680</t>
  </si>
  <si>
    <t>杀毒软件网御星云/ISM DISC</t>
  </si>
  <si>
    <t>生物安全柜</t>
  </si>
  <si>
    <t>济南鑫贝西BSC-150011A2-X</t>
  </si>
  <si>
    <t>消毒柜</t>
  </si>
  <si>
    <t>XLS-I</t>
  </si>
  <si>
    <t>医用冷藏冰箱</t>
  </si>
  <si>
    <t>MC-5L756</t>
  </si>
  <si>
    <t>移动PCR方舱实验室</t>
  </si>
  <si>
    <t>LAB-PCR01-1302</t>
  </si>
  <si>
    <t>移液器</t>
  </si>
  <si>
    <t>TOPPette0.1-5000ul</t>
  </si>
  <si>
    <t>针式打印机</t>
  </si>
  <si>
    <t>DPK300</t>
  </si>
  <si>
    <t>振荡器（旋涡混合器）</t>
  </si>
  <si>
    <t>XH-D</t>
  </si>
  <si>
    <t>中药煎药机</t>
  </si>
  <si>
    <t>YJD20D-GL</t>
  </si>
  <si>
    <t>中药汤剂封包机</t>
  </si>
  <si>
    <t>YB50-250E</t>
  </si>
  <si>
    <t>合    计</t>
  </si>
  <si>
    <t>固原市方舱医院医疗设备保留清单（公共卫生应急物资储备库）</t>
  </si>
  <si>
    <t>固原市公共卫生应急储备库</t>
  </si>
  <si>
    <t>调入主管部门</t>
  </si>
  <si>
    <t>经办人：
                      年   月   日</t>
  </si>
  <si>
    <t>经办人：
                  年   月   日</t>
  </si>
  <si>
    <t>经办人：
                                 年   月   日</t>
  </si>
  <si>
    <t>附件1-2：</t>
  </si>
  <si>
    <t>固原市方舱医院耗材清单</t>
  </si>
  <si>
    <t>类别</t>
  </si>
  <si>
    <t>单价（元）</t>
  </si>
  <si>
    <t>市中医医院划转</t>
  </si>
  <si>
    <t>市人民医院划转</t>
  </si>
  <si>
    <t>储备库库库存</t>
  </si>
  <si>
    <t>结存数量</t>
  </si>
  <si>
    <t>结存金额（元）</t>
  </si>
  <si>
    <t>金额</t>
  </si>
  <si>
    <t>采血管（血常规）</t>
  </si>
  <si>
    <t>一次性负压血样采集2ml容器</t>
  </si>
  <si>
    <t>低值易耗品</t>
  </si>
  <si>
    <t>采血管（生化）</t>
  </si>
  <si>
    <t>一次性负压血样采集5ml容器</t>
  </si>
  <si>
    <t>采血管（凝血）</t>
  </si>
  <si>
    <t>一次性负压血样采集3ml容器</t>
  </si>
  <si>
    <t>尿常规标本盒</t>
  </si>
  <si>
    <t>螺口</t>
  </si>
  <si>
    <t>棉签（4支装）</t>
  </si>
  <si>
    <t>灭菌四支装</t>
  </si>
  <si>
    <t>支</t>
  </si>
  <si>
    <t>止血带</t>
  </si>
  <si>
    <t>输血胶管（天然乳胶5*7/6*9）</t>
  </si>
  <si>
    <t>根</t>
  </si>
  <si>
    <t>采血针</t>
  </si>
  <si>
    <t>负压灭菌针头型号0.7mm</t>
  </si>
  <si>
    <t>血糖针、试纸</t>
  </si>
  <si>
    <t>25个*2瓶/盒</t>
  </si>
  <si>
    <t>咽拭子管子+拭子</t>
  </si>
  <si>
    <t>一次性采样病毒采样管</t>
  </si>
  <si>
    <t>份</t>
  </si>
  <si>
    <t>生物冷链转运箱</t>
  </si>
  <si>
    <t>厦门齐冰65LQBLL065</t>
  </si>
  <si>
    <t>移动紫外消毒车</t>
  </si>
  <si>
    <t>山东迈福MF-II-ZW30S19W</t>
  </si>
  <si>
    <t>便携式血氧仪</t>
  </si>
  <si>
    <t>YX301</t>
  </si>
  <si>
    <t>易耗品</t>
  </si>
  <si>
    <t>电子血压计</t>
  </si>
  <si>
    <t>HEM-1000</t>
  </si>
  <si>
    <t>中药汤剂分包袋</t>
  </si>
  <si>
    <t>箱</t>
  </si>
  <si>
    <t>血糖仪</t>
  </si>
  <si>
    <t>305A</t>
  </si>
  <si>
    <t>简易呼吸气囊</t>
  </si>
  <si>
    <t>氧气袋</t>
  </si>
  <si>
    <t>SY-42L</t>
  </si>
  <si>
    <t>输液架</t>
  </si>
  <si>
    <t>瞳孔笔</t>
  </si>
  <si>
    <t>瞳孔笔  宁波哈拿户外用品有限公司</t>
  </si>
  <si>
    <t>体温计</t>
  </si>
  <si>
    <t>体温计
洪江市正兴医疗仪表厂</t>
  </si>
  <si>
    <t>电子体温计</t>
  </si>
  <si>
    <t>YT-2
江苏鱼跃医疗设备股份有限公司</t>
  </si>
  <si>
    <t>听诊器</t>
  </si>
  <si>
    <t>多功能听诊器
江苏鱼跃医疗设备股份有限公司</t>
  </si>
  <si>
    <t>雾化器</t>
  </si>
  <si>
    <t>403K
江苏鱼跃医疗设备股份有限公司</t>
  </si>
  <si>
    <t>屏风</t>
  </si>
  <si>
    <t>被子（1米宽床）</t>
  </si>
  <si>
    <t>其他材料</t>
  </si>
  <si>
    <t>条</t>
  </si>
  <si>
    <t>枕头</t>
  </si>
  <si>
    <t>褥子（1米宽床）</t>
  </si>
  <si>
    <t>被子（1.2米宽床）</t>
  </si>
  <si>
    <t>褥子（1.2米宽床）</t>
  </si>
  <si>
    <t>被子（1.8米宽床）</t>
  </si>
  <si>
    <t>褥子（1.8米宽床）</t>
  </si>
  <si>
    <t>被套（1米宽床）</t>
  </si>
  <si>
    <t>床单（1米宽床）</t>
  </si>
  <si>
    <t>被套（1.2米宽床）</t>
  </si>
  <si>
    <t>床单（1.2米宽床）</t>
  </si>
  <si>
    <t>被套（1.8米宽床）</t>
  </si>
  <si>
    <t>床单（1.8米宽床）</t>
  </si>
  <si>
    <t>枕套</t>
  </si>
  <si>
    <t>立式镜子</t>
  </si>
  <si>
    <t>换衣凳</t>
  </si>
  <si>
    <t>一次性外科口罩</t>
  </si>
  <si>
    <t>一次性乳胶检查手套</t>
  </si>
  <si>
    <t>副</t>
  </si>
  <si>
    <t>一次性薄膜手套</t>
  </si>
  <si>
    <t>只</t>
  </si>
  <si>
    <t>外科手套</t>
  </si>
  <si>
    <t>一次性隔离衣</t>
  </si>
  <si>
    <t>N95口罩</t>
  </si>
  <si>
    <t>一次性帽子</t>
  </si>
  <si>
    <t>防护面屏</t>
  </si>
  <si>
    <t>护目镜</t>
  </si>
  <si>
    <t>防护服</t>
  </si>
  <si>
    <t>一次性靴套</t>
  </si>
  <si>
    <t>双</t>
  </si>
  <si>
    <t>刷手衣</t>
  </si>
  <si>
    <t>医疗垃圾袋（大、中号）</t>
  </si>
  <si>
    <t>医用垃圾桶中号</t>
  </si>
  <si>
    <t>带轮医疗垃圾桶</t>
  </si>
  <si>
    <t>垃圾封口用扎带</t>
  </si>
  <si>
    <t>安尔碘</t>
  </si>
  <si>
    <t>瓶</t>
  </si>
  <si>
    <t>75%酒精（60/100ml）</t>
  </si>
  <si>
    <t>75%酒精（500ml）</t>
  </si>
  <si>
    <t>每天</t>
  </si>
  <si>
    <t>酒精喷壶250ml</t>
  </si>
  <si>
    <t>手提喷壶2L</t>
  </si>
  <si>
    <t>气溶胶喷雾器</t>
  </si>
  <si>
    <t>常量喷雾器</t>
  </si>
  <si>
    <t>含氯消毒片（健之素）</t>
  </si>
  <si>
    <t>医用洗手液</t>
  </si>
  <si>
    <t>速干手消毒凝胶</t>
  </si>
  <si>
    <t>消毒湿巾（过氧化氢）</t>
  </si>
  <si>
    <t>包</t>
  </si>
  <si>
    <t>医用干手纸</t>
  </si>
  <si>
    <t>3M透明贴膜（小）</t>
  </si>
  <si>
    <t>一次性输液器</t>
  </si>
  <si>
    <t>避光输液器</t>
  </si>
  <si>
    <t>一次性输液贴</t>
  </si>
  <si>
    <t>片</t>
  </si>
  <si>
    <t>1ml注射器</t>
  </si>
  <si>
    <t>具</t>
  </si>
  <si>
    <t>2.5ml注射器</t>
  </si>
  <si>
    <t>5ml注射器</t>
  </si>
  <si>
    <t>20ml注射器</t>
  </si>
  <si>
    <t>60ml注射器</t>
  </si>
  <si>
    <t>一次性泵管</t>
  </si>
  <si>
    <t>避光延长管</t>
  </si>
  <si>
    <t>避光注射器</t>
  </si>
  <si>
    <t>头皮针</t>
  </si>
  <si>
    <t>静脉留置针</t>
  </si>
  <si>
    <t>吸氧管</t>
  </si>
  <si>
    <t>吸氧面罩</t>
  </si>
  <si>
    <t>一次性镊子</t>
  </si>
  <si>
    <t>一次性换药碗</t>
  </si>
  <si>
    <t>纱布</t>
  </si>
  <si>
    <t>棉球</t>
  </si>
  <si>
    <t>压舌板</t>
  </si>
  <si>
    <t>块</t>
  </si>
  <si>
    <t>吸痰管</t>
  </si>
  <si>
    <t>呼吸机管路</t>
  </si>
  <si>
    <t>绷带</t>
  </si>
  <si>
    <t>降温贴</t>
  </si>
  <si>
    <t>贴</t>
  </si>
  <si>
    <t>耦合剂</t>
  </si>
  <si>
    <t>导尿包</t>
  </si>
  <si>
    <t>洗护用品套装（洗脸盆、牙刷、牙膏、牙杯、毛巾、卫生纸、拖鞋)</t>
  </si>
  <si>
    <t>储物箱</t>
  </si>
  <si>
    <t>一次性口杯</t>
  </si>
  <si>
    <t>洗发液（袋装）</t>
  </si>
  <si>
    <t>袋</t>
  </si>
  <si>
    <t>洁厕灵</t>
  </si>
  <si>
    <t>拖把+拖把桶</t>
  </si>
  <si>
    <t>笤帚+簸箕</t>
  </si>
  <si>
    <t>利器盒</t>
  </si>
  <si>
    <t>马桶刷</t>
  </si>
  <si>
    <t>厚橡胶手套</t>
  </si>
  <si>
    <t>量杯</t>
  </si>
  <si>
    <t>小方巾</t>
  </si>
  <si>
    <t>照明灯（充电式）</t>
  </si>
  <si>
    <t>砂轮</t>
  </si>
  <si>
    <t>卫生巾</t>
  </si>
  <si>
    <t>方便面</t>
  </si>
  <si>
    <t>盒</t>
  </si>
  <si>
    <t>电热水壶</t>
  </si>
  <si>
    <t>方舱医院光模块</t>
  </si>
  <si>
    <t>锐捷/XG-LR-SM1310</t>
  </si>
  <si>
    <t>电插板</t>
  </si>
  <si>
    <t>得力18168-03</t>
  </si>
  <si>
    <t>条码打印机</t>
  </si>
  <si>
    <t>得力888D</t>
  </si>
  <si>
    <t>扫码枪</t>
  </si>
  <si>
    <t>得力/14880S</t>
  </si>
  <si>
    <t>读卡器（身份证、医保卡）</t>
  </si>
  <si>
    <t>德卡科技/P30</t>
  </si>
  <si>
    <t>扫码机</t>
  </si>
  <si>
    <t>得力/14963</t>
  </si>
  <si>
    <t>多功能充电器</t>
  </si>
  <si>
    <t>品胜三合一线</t>
  </si>
  <si>
    <t>固定电话机</t>
  </si>
  <si>
    <t>得力/13606</t>
  </si>
  <si>
    <t>部</t>
  </si>
  <si>
    <t>对讲机</t>
  </si>
  <si>
    <t>宝锋/999S</t>
  </si>
  <si>
    <t>幕布</t>
  </si>
  <si>
    <t>得力/120寸</t>
  </si>
  <si>
    <t>A4纸</t>
  </si>
  <si>
    <t>得力/标王</t>
  </si>
  <si>
    <t>链式纸241-2</t>
  </si>
  <si>
    <t>中联/36053</t>
  </si>
  <si>
    <t>条码纸5*3</t>
  </si>
  <si>
    <t>得力/12303</t>
  </si>
  <si>
    <t>卷</t>
  </si>
  <si>
    <t>剪刀</t>
  </si>
  <si>
    <t>得力/6009</t>
  </si>
  <si>
    <t>把</t>
  </si>
  <si>
    <t>记号笔</t>
  </si>
  <si>
    <t>得力/550</t>
  </si>
  <si>
    <t>签字笔</t>
  </si>
  <si>
    <t>得力/S02</t>
  </si>
  <si>
    <t>立式氧气瓶</t>
  </si>
  <si>
    <t>氧气瓶</t>
  </si>
  <si>
    <t>折叠式轮椅</t>
  </si>
  <si>
    <t>H051
江苏鱼跃医疗设备股份有限公司</t>
  </si>
  <si>
    <t>电动负压吸引器</t>
  </si>
  <si>
    <t>7A-23D</t>
  </si>
  <si>
    <t>单人床</t>
  </si>
  <si>
    <t>新增入库93张</t>
  </si>
  <si>
    <t>床头柜</t>
  </si>
  <si>
    <t>新增入库94张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</si>
</sst>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_ "/>
    <numFmt numFmtId="179" formatCode="0.00_);[Red]\(0.00\)"/>
    <numFmt numFmtId="180" formatCode="##0.00"/>
  </numFmts>
  <fonts count="35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2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3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177" fontId="0" fillId="0" borderId="0" xfId="0" applyNumberFormat="1" applyFill="1" applyAlignment="1">
      <alignment horizontal="center" vertical="center" wrapText="1"/>
    </xf>
    <xf numFmtId="178" fontId="0" fillId="0" borderId="0" xfId="0" applyNumberForma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9" fontId="1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left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9" fontId="4" fillId="0" borderId="3" xfId="0" applyNumberFormat="1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shrinkToFi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 shrinkToFit="1"/>
    </xf>
    <xf numFmtId="0" fontId="7" fillId="0" borderId="7" xfId="0" applyFont="1" applyFill="1" applyBorder="1" applyAlignment="1">
      <alignment horizontal="center" vertical="center" wrapText="1" shrinkToFit="1"/>
    </xf>
    <xf numFmtId="180" fontId="7" fillId="0" borderId="7" xfId="0" applyNumberFormat="1" applyFont="1" applyFill="1" applyBorder="1" applyAlignment="1"/>
    <xf numFmtId="0" fontId="0" fillId="0" borderId="3" xfId="0" applyFill="1" applyBorder="1">
      <alignment vertical="center"/>
    </xf>
    <xf numFmtId="0" fontId="0" fillId="0" borderId="1" xfId="0" applyFill="1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 textRotation="255"/>
    </xf>
    <xf numFmtId="0" fontId="0" fillId="0" borderId="4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 wrapText="1" shrinkToFit="1"/>
    </xf>
    <xf numFmtId="176" fontId="0" fillId="0" borderId="3" xfId="0" applyNumberForma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80" fontId="7" fillId="0" borderId="7" xfId="0" applyNumberFormat="1" applyFont="1" applyFill="1" applyBorder="1" applyAlignment="1">
      <alignment horizontal="center" vertical="center"/>
    </xf>
    <xf numFmtId="180" fontId="7" fillId="0" borderId="8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6" fillId="0" borderId="9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/>
    </xf>
    <xf numFmtId="180" fontId="7" fillId="0" borderId="9" xfId="0" applyNumberFormat="1" applyFont="1" applyFill="1" applyBorder="1" applyAlignment="1">
      <alignment horizontal="center" vertical="center"/>
    </xf>
    <xf numFmtId="180" fontId="7" fillId="0" borderId="3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8509"/>
  <sheetViews>
    <sheetView zoomScale="140" zoomScaleNormal="140" workbookViewId="0">
      <pane ySplit="4" topLeftCell="A5" activePane="bottomLeft" state="frozen"/>
      <selection/>
      <selection pane="bottomLeft" activeCell="D8" sqref="D8"/>
    </sheetView>
  </sheetViews>
  <sheetFormatPr defaultColWidth="9" defaultRowHeight="13.5"/>
  <cols>
    <col min="1" max="2" width="9.625" style="1" customWidth="1"/>
    <col min="3" max="3" width="7.5" style="1" customWidth="1"/>
    <col min="4" max="4" width="15.375" style="3" customWidth="1"/>
    <col min="5" max="5" width="10.2583333333333" style="3" customWidth="1"/>
    <col min="6" max="6" width="14.1916666666667" style="2" customWidth="1"/>
    <col min="7" max="7" width="10.375" style="1" customWidth="1"/>
    <col min="8" max="8" width="15.125" style="2" customWidth="1"/>
    <col min="9" max="9" width="6.75" style="1" customWidth="1"/>
    <col min="10" max="10" width="13.125" style="2" customWidth="1"/>
    <col min="11" max="11" width="6.5" style="2" customWidth="1"/>
    <col min="12" max="12" width="12.9416666666667" style="2" customWidth="1"/>
    <col min="13" max="13" width="11" style="1" customWidth="1"/>
    <col min="14" max="14" width="9.375" style="1"/>
    <col min="15" max="16384" width="9" style="1"/>
  </cols>
  <sheetData>
    <row r="1" s="1" customFormat="1" ht="31" customHeight="1" spans="1:13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s="1" customFormat="1" ht="37" customHeight="1" spans="1:13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s="1" customFormat="1" ht="24" customHeight="1" spans="1:13">
      <c r="A3" s="16" t="s">
        <v>2</v>
      </c>
      <c r="B3" s="9" t="s">
        <v>3</v>
      </c>
      <c r="C3" s="16" t="s">
        <v>4</v>
      </c>
      <c r="D3" s="18" t="s">
        <v>5</v>
      </c>
      <c r="E3" s="28" t="s">
        <v>6</v>
      </c>
      <c r="F3" s="30"/>
      <c r="G3" s="16" t="s">
        <v>7</v>
      </c>
      <c r="H3" s="16"/>
      <c r="I3" s="16" t="s">
        <v>8</v>
      </c>
      <c r="J3" s="16"/>
      <c r="K3" s="16" t="s">
        <v>9</v>
      </c>
      <c r="L3" s="16"/>
      <c r="M3" s="9" t="s">
        <v>10</v>
      </c>
    </row>
    <row r="4" s="1" customFormat="1" ht="34" customHeight="1" spans="1:13">
      <c r="A4" s="16"/>
      <c r="B4" s="12"/>
      <c r="C4" s="16"/>
      <c r="D4" s="18"/>
      <c r="E4" s="79" t="s">
        <v>11</v>
      </c>
      <c r="F4" s="20" t="s">
        <v>12</v>
      </c>
      <c r="G4" s="15" t="s">
        <v>11</v>
      </c>
      <c r="H4" s="20" t="s">
        <v>12</v>
      </c>
      <c r="I4" s="15" t="s">
        <v>11</v>
      </c>
      <c r="J4" s="20" t="s">
        <v>12</v>
      </c>
      <c r="K4" s="15" t="s">
        <v>11</v>
      </c>
      <c r="L4" s="20" t="s">
        <v>12</v>
      </c>
      <c r="M4" s="12"/>
    </row>
    <row r="5" s="1" customFormat="1" ht="87" customHeight="1" spans="1:13">
      <c r="A5" s="16">
        <v>1</v>
      </c>
      <c r="B5" s="16" t="s">
        <v>13</v>
      </c>
      <c r="C5" s="16">
        <v>927</v>
      </c>
      <c r="D5" s="18">
        <v>15388796</v>
      </c>
      <c r="E5" s="28">
        <v>561</v>
      </c>
      <c r="F5" s="39">
        <v>11207412</v>
      </c>
      <c r="G5" s="16">
        <v>296</v>
      </c>
      <c r="H5" s="18">
        <v>4122808</v>
      </c>
      <c r="I5" s="16">
        <v>70</v>
      </c>
      <c r="J5" s="18">
        <v>58576</v>
      </c>
      <c r="K5" s="16"/>
      <c r="L5" s="18"/>
      <c r="M5" s="16"/>
    </row>
    <row r="6" s="1" customFormat="1" ht="36" customHeight="1" spans="1:13">
      <c r="A6" s="16">
        <v>2</v>
      </c>
      <c r="B6" s="16" t="s">
        <v>14</v>
      </c>
      <c r="C6" s="16">
        <v>8</v>
      </c>
      <c r="D6" s="18">
        <v>3035000</v>
      </c>
      <c r="E6" s="28">
        <v>1</v>
      </c>
      <c r="F6" s="18">
        <v>445000</v>
      </c>
      <c r="G6" s="16">
        <v>1</v>
      </c>
      <c r="H6" s="18">
        <v>445000</v>
      </c>
      <c r="I6" s="16"/>
      <c r="J6" s="18"/>
      <c r="K6" s="16">
        <v>6</v>
      </c>
      <c r="L6" s="18">
        <v>2145000</v>
      </c>
      <c r="M6" s="16" t="s">
        <v>15</v>
      </c>
    </row>
    <row r="7" s="1" customFormat="1" ht="39" customHeight="1" spans="1:13">
      <c r="A7" s="28" t="s">
        <v>16</v>
      </c>
      <c r="B7" s="30"/>
      <c r="C7" s="24">
        <f>SUM(C5:C6)</f>
        <v>935</v>
      </c>
      <c r="D7" s="18">
        <f>SUM(D5:D6)</f>
        <v>18423796</v>
      </c>
      <c r="E7" s="24">
        <f>SUM(E5:E6)</f>
        <v>562</v>
      </c>
      <c r="F7" s="18">
        <f>SUM(F5:F6)</f>
        <v>11652412</v>
      </c>
      <c r="G7" s="24">
        <v>0</v>
      </c>
      <c r="H7" s="18">
        <f t="shared" ref="F7:L7" si="0">SUM(H5:H6)</f>
        <v>4567808</v>
      </c>
      <c r="I7" s="24">
        <f t="shared" si="0"/>
        <v>70</v>
      </c>
      <c r="J7" s="18">
        <f t="shared" si="0"/>
        <v>58576</v>
      </c>
      <c r="K7" s="24">
        <f t="shared" si="0"/>
        <v>6</v>
      </c>
      <c r="L7" s="18">
        <f t="shared" si="0"/>
        <v>2145000</v>
      </c>
      <c r="M7" s="16"/>
    </row>
    <row r="8" s="1" customFormat="1" ht="18" customHeight="1" spans="4:12">
      <c r="D8" s="3"/>
      <c r="E8" s="3"/>
      <c r="F8" s="2"/>
      <c r="H8" s="2"/>
      <c r="J8" s="2"/>
      <c r="K8" s="2"/>
      <c r="L8" s="2"/>
    </row>
    <row r="9" s="1" customFormat="1" ht="18" customHeight="1" spans="4:12">
      <c r="D9" s="3"/>
      <c r="E9" s="3"/>
      <c r="F9" s="2"/>
      <c r="H9" s="2"/>
      <c r="J9" s="2"/>
      <c r="K9" s="2"/>
      <c r="L9" s="2"/>
    </row>
    <row r="10" s="1" customFormat="1" ht="18" customHeight="1" spans="4:12">
      <c r="D10" s="3"/>
      <c r="E10" s="3"/>
      <c r="F10" s="2"/>
      <c r="H10" s="2"/>
      <c r="J10" s="2"/>
      <c r="K10" s="2"/>
      <c r="L10" s="2"/>
    </row>
    <row r="11" s="1" customFormat="1" ht="18" customHeight="1" spans="4:12">
      <c r="D11" s="3"/>
      <c r="E11" s="3"/>
      <c r="F11" s="2"/>
      <c r="H11" s="2"/>
      <c r="J11" s="2"/>
      <c r="K11" s="2"/>
      <c r="L11" s="2"/>
    </row>
    <row r="12" s="1" customFormat="1" ht="18" customHeight="1" spans="4:12">
      <c r="D12" s="3"/>
      <c r="E12" s="3"/>
      <c r="F12" s="2"/>
      <c r="H12" s="2"/>
      <c r="J12" s="2"/>
      <c r="K12" s="2"/>
      <c r="L12" s="2"/>
    </row>
    <row r="13" s="1" customFormat="1" ht="18" customHeight="1" spans="4:12">
      <c r="D13" s="3"/>
      <c r="E13" s="3"/>
      <c r="F13" s="2"/>
      <c r="H13" s="2"/>
      <c r="J13" s="2"/>
      <c r="K13" s="2"/>
      <c r="L13" s="2"/>
    </row>
    <row r="14" s="1" customFormat="1" ht="18" customHeight="1" spans="4:12">
      <c r="D14" s="3"/>
      <c r="E14" s="3"/>
      <c r="F14" s="2"/>
      <c r="H14" s="2"/>
      <c r="J14" s="2"/>
      <c r="K14" s="2"/>
      <c r="L14" s="2"/>
    </row>
    <row r="15" s="1" customFormat="1" ht="18" customHeight="1" spans="4:12">
      <c r="D15" s="3"/>
      <c r="E15" s="3"/>
      <c r="F15" s="2"/>
      <c r="H15" s="2"/>
      <c r="J15" s="2"/>
      <c r="K15" s="2"/>
      <c r="L15" s="2"/>
    </row>
    <row r="16" s="1" customFormat="1" ht="18" customHeight="1" spans="4:12">
      <c r="D16" s="3"/>
      <c r="E16" s="3"/>
      <c r="F16" s="2"/>
      <c r="H16" s="2"/>
      <c r="J16" s="2"/>
      <c r="K16" s="2"/>
      <c r="L16" s="2"/>
    </row>
    <row r="17" s="1" customFormat="1" ht="18" customHeight="1" spans="4:12">
      <c r="D17" s="3"/>
      <c r="E17" s="3"/>
      <c r="F17" s="2"/>
      <c r="H17" s="2"/>
      <c r="J17" s="2"/>
      <c r="K17" s="2"/>
      <c r="L17" s="2"/>
    </row>
    <row r="18" s="1" customFormat="1" ht="18" customHeight="1" spans="4:12">
      <c r="D18" s="3"/>
      <c r="E18" s="3"/>
      <c r="F18" s="2"/>
      <c r="H18" s="2"/>
      <c r="J18" s="2"/>
      <c r="K18" s="2"/>
      <c r="L18" s="2"/>
    </row>
    <row r="19" s="1" customFormat="1" ht="18" customHeight="1" spans="4:12">
      <c r="D19" s="3"/>
      <c r="E19" s="3"/>
      <c r="F19" s="2"/>
      <c r="H19" s="2"/>
      <c r="J19" s="2"/>
      <c r="K19" s="2"/>
      <c r="L19" s="2"/>
    </row>
    <row r="20" s="1" customFormat="1" ht="18" customHeight="1" spans="4:12">
      <c r="D20" s="3"/>
      <c r="E20" s="3"/>
      <c r="F20" s="2"/>
      <c r="H20" s="2"/>
      <c r="J20" s="2"/>
      <c r="K20" s="2"/>
      <c r="L20" s="2"/>
    </row>
    <row r="21" s="1" customFormat="1" ht="18" customHeight="1" spans="4:12">
      <c r="D21" s="3"/>
      <c r="E21" s="3"/>
      <c r="F21" s="2"/>
      <c r="H21" s="2"/>
      <c r="J21" s="2"/>
      <c r="K21" s="2"/>
      <c r="L21" s="2"/>
    </row>
    <row r="22" s="1" customFormat="1" ht="18" customHeight="1" spans="4:12">
      <c r="D22" s="3"/>
      <c r="E22" s="3"/>
      <c r="F22" s="2"/>
      <c r="H22" s="2"/>
      <c r="J22" s="2"/>
      <c r="K22" s="2"/>
      <c r="L22" s="2"/>
    </row>
    <row r="23" s="1" customFormat="1" ht="18" customHeight="1" spans="4:12">
      <c r="D23" s="3"/>
      <c r="E23" s="3"/>
      <c r="F23" s="2"/>
      <c r="H23" s="2"/>
      <c r="J23" s="2"/>
      <c r="K23" s="2"/>
      <c r="L23" s="2"/>
    </row>
    <row r="24" s="1" customFormat="1" ht="18" customHeight="1" spans="4:12">
      <c r="D24" s="3"/>
      <c r="E24" s="3"/>
      <c r="F24" s="2"/>
      <c r="H24" s="2"/>
      <c r="J24" s="2"/>
      <c r="K24" s="2"/>
      <c r="L24" s="2"/>
    </row>
    <row r="25" s="1" customFormat="1" ht="18" customHeight="1" spans="4:12">
      <c r="D25" s="3"/>
      <c r="E25" s="3"/>
      <c r="F25" s="2"/>
      <c r="H25" s="2"/>
      <c r="J25" s="2"/>
      <c r="K25" s="2"/>
      <c r="L25" s="2"/>
    </row>
    <row r="26" s="1" customFormat="1" ht="18" customHeight="1" spans="4:12">
      <c r="D26" s="3"/>
      <c r="E26" s="3"/>
      <c r="F26" s="2"/>
      <c r="H26" s="2"/>
      <c r="J26" s="2"/>
      <c r="K26" s="2"/>
      <c r="L26" s="2"/>
    </row>
    <row r="27" s="1" customFormat="1" ht="18" customHeight="1" spans="4:12">
      <c r="D27" s="3"/>
      <c r="E27" s="3"/>
      <c r="F27" s="2"/>
      <c r="H27" s="2"/>
      <c r="J27" s="2"/>
      <c r="K27" s="2"/>
      <c r="L27" s="2"/>
    </row>
    <row r="28" s="1" customFormat="1" ht="18" customHeight="1" spans="4:12">
      <c r="D28" s="3"/>
      <c r="E28" s="3"/>
      <c r="F28" s="2"/>
      <c r="H28" s="2"/>
      <c r="J28" s="2"/>
      <c r="K28" s="2"/>
      <c r="L28" s="2"/>
    </row>
    <row r="29" s="1" customFormat="1" ht="18" customHeight="1" spans="4:12">
      <c r="D29" s="3"/>
      <c r="E29" s="3"/>
      <c r="F29" s="2"/>
      <c r="H29" s="2"/>
      <c r="J29" s="2"/>
      <c r="K29" s="2"/>
      <c r="L29" s="2"/>
    </row>
    <row r="30" s="1" customFormat="1" ht="18" customHeight="1" spans="4:12">
      <c r="D30" s="3"/>
      <c r="E30" s="3"/>
      <c r="F30" s="2"/>
      <c r="H30" s="2"/>
      <c r="J30" s="2"/>
      <c r="K30" s="2"/>
      <c r="L30" s="2"/>
    </row>
    <row r="31" s="1" customFormat="1" ht="18" customHeight="1" spans="4:12">
      <c r="D31" s="3"/>
      <c r="E31" s="3"/>
      <c r="F31" s="2"/>
      <c r="H31" s="2"/>
      <c r="J31" s="2"/>
      <c r="K31" s="2"/>
      <c r="L31" s="2"/>
    </row>
    <row r="32" s="1" customFormat="1" ht="18" customHeight="1" spans="4:12">
      <c r="D32" s="3"/>
      <c r="E32" s="3"/>
      <c r="F32" s="2"/>
      <c r="H32" s="2"/>
      <c r="J32" s="2"/>
      <c r="K32" s="2"/>
      <c r="L32" s="2"/>
    </row>
    <row r="33" s="1" customFormat="1" ht="18" customHeight="1" spans="4:12">
      <c r="D33" s="3"/>
      <c r="E33" s="3"/>
      <c r="F33" s="2"/>
      <c r="H33" s="2"/>
      <c r="J33" s="2"/>
      <c r="K33" s="2"/>
      <c r="L33" s="2"/>
    </row>
    <row r="34" s="1" customFormat="1" ht="18" customHeight="1" spans="4:12">
      <c r="D34" s="3"/>
      <c r="E34" s="3"/>
      <c r="F34" s="2"/>
      <c r="H34" s="2"/>
      <c r="J34" s="2"/>
      <c r="K34" s="2"/>
      <c r="L34" s="2"/>
    </row>
    <row r="35" s="1" customFormat="1" ht="18" customHeight="1" spans="4:12">
      <c r="D35" s="3"/>
      <c r="E35" s="3"/>
      <c r="F35" s="2"/>
      <c r="H35" s="2"/>
      <c r="J35" s="2"/>
      <c r="K35" s="2"/>
      <c r="L35" s="2"/>
    </row>
    <row r="36" s="1" customFormat="1" ht="18" customHeight="1" spans="4:12">
      <c r="D36" s="3"/>
      <c r="E36" s="3"/>
      <c r="F36" s="2"/>
      <c r="H36" s="2"/>
      <c r="J36" s="2"/>
      <c r="K36" s="2"/>
      <c r="L36" s="2"/>
    </row>
    <row r="37" s="1" customFormat="1" ht="18" customHeight="1" spans="4:12">
      <c r="D37" s="3"/>
      <c r="E37" s="3"/>
      <c r="F37" s="2"/>
      <c r="H37" s="2"/>
      <c r="J37" s="2"/>
      <c r="K37" s="2"/>
      <c r="L37" s="2"/>
    </row>
    <row r="38" s="1" customFormat="1" ht="18" customHeight="1" spans="4:12">
      <c r="D38" s="3"/>
      <c r="E38" s="3"/>
      <c r="F38" s="2"/>
      <c r="H38" s="2"/>
      <c r="J38" s="2"/>
      <c r="K38" s="2"/>
      <c r="L38" s="2"/>
    </row>
    <row r="39" s="1" customFormat="1" ht="18" customHeight="1" spans="4:12">
      <c r="D39" s="3"/>
      <c r="E39" s="3"/>
      <c r="F39" s="2"/>
      <c r="H39" s="2"/>
      <c r="J39" s="2"/>
      <c r="K39" s="2"/>
      <c r="L39" s="2"/>
    </row>
    <row r="40" s="1" customFormat="1" ht="18" customHeight="1" spans="4:12">
      <c r="D40" s="3"/>
      <c r="E40" s="3"/>
      <c r="F40" s="2"/>
      <c r="H40" s="2"/>
      <c r="J40" s="2"/>
      <c r="K40" s="2"/>
      <c r="L40" s="2"/>
    </row>
    <row r="41" s="1" customFormat="1" ht="18" customHeight="1" spans="4:12">
      <c r="D41" s="3"/>
      <c r="E41" s="3"/>
      <c r="F41" s="2"/>
      <c r="H41" s="2"/>
      <c r="J41" s="2"/>
      <c r="K41" s="2"/>
      <c r="L41" s="2"/>
    </row>
    <row r="42" s="1" customFormat="1" ht="18" customHeight="1" spans="4:12">
      <c r="D42" s="3"/>
      <c r="E42" s="3"/>
      <c r="F42" s="2"/>
      <c r="H42" s="2"/>
      <c r="J42" s="2"/>
      <c r="K42" s="2"/>
      <c r="L42" s="2"/>
    </row>
    <row r="43" s="1" customFormat="1" ht="18" customHeight="1" spans="4:12">
      <c r="D43" s="3"/>
      <c r="E43" s="3"/>
      <c r="F43" s="2"/>
      <c r="H43" s="2"/>
      <c r="J43" s="2"/>
      <c r="K43" s="2"/>
      <c r="L43" s="2"/>
    </row>
    <row r="44" s="1" customFormat="1" ht="18" customHeight="1" spans="4:12">
      <c r="D44" s="3"/>
      <c r="E44" s="3"/>
      <c r="F44" s="2"/>
      <c r="H44" s="2"/>
      <c r="J44" s="2"/>
      <c r="K44" s="2"/>
      <c r="L44" s="2"/>
    </row>
    <row r="45" s="1" customFormat="1" ht="18" customHeight="1" spans="4:12">
      <c r="D45" s="3"/>
      <c r="E45" s="3"/>
      <c r="F45" s="2"/>
      <c r="H45" s="2"/>
      <c r="J45" s="2"/>
      <c r="K45" s="2"/>
      <c r="L45" s="2"/>
    </row>
    <row r="46" s="1" customFormat="1" ht="18" customHeight="1" spans="4:12">
      <c r="D46" s="3"/>
      <c r="E46" s="3"/>
      <c r="F46" s="2"/>
      <c r="H46" s="2"/>
      <c r="J46" s="2"/>
      <c r="K46" s="2"/>
      <c r="L46" s="2"/>
    </row>
    <row r="47" s="1" customFormat="1" ht="18" customHeight="1" spans="4:12">
      <c r="D47" s="3"/>
      <c r="E47" s="3"/>
      <c r="F47" s="2"/>
      <c r="H47" s="2"/>
      <c r="J47" s="2"/>
      <c r="K47" s="2"/>
      <c r="L47" s="2"/>
    </row>
    <row r="48" s="1" customFormat="1" ht="18" customHeight="1" spans="4:12">
      <c r="D48" s="3"/>
      <c r="E48" s="3"/>
      <c r="F48" s="2"/>
      <c r="H48" s="2"/>
      <c r="J48" s="2"/>
      <c r="K48" s="2"/>
      <c r="L48" s="2"/>
    </row>
    <row r="49" s="1" customFormat="1" ht="18" customHeight="1" spans="4:12">
      <c r="D49" s="3"/>
      <c r="E49" s="3"/>
      <c r="F49" s="2"/>
      <c r="H49" s="2"/>
      <c r="J49" s="2"/>
      <c r="K49" s="2"/>
      <c r="L49" s="2"/>
    </row>
    <row r="50" s="1" customFormat="1" ht="18" customHeight="1" spans="4:12">
      <c r="D50" s="3"/>
      <c r="E50" s="3"/>
      <c r="F50" s="2"/>
      <c r="H50" s="2"/>
      <c r="J50" s="2"/>
      <c r="K50" s="2"/>
      <c r="L50" s="2"/>
    </row>
    <row r="51" s="1" customFormat="1" ht="18" customHeight="1" spans="4:12">
      <c r="D51" s="3"/>
      <c r="E51" s="3"/>
      <c r="F51" s="2"/>
      <c r="H51" s="2"/>
      <c r="J51" s="2"/>
      <c r="K51" s="2"/>
      <c r="L51" s="2"/>
    </row>
    <row r="52" s="1" customFormat="1" ht="18" customHeight="1" spans="4:12">
      <c r="D52" s="3"/>
      <c r="E52" s="3"/>
      <c r="F52" s="2"/>
      <c r="H52" s="2"/>
      <c r="J52" s="2"/>
      <c r="K52" s="2"/>
      <c r="L52" s="2"/>
    </row>
    <row r="1048375" s="76" customFormat="1" spans="1:13">
      <c r="A1048375" s="1"/>
      <c r="B1048375" s="1"/>
      <c r="C1048375" s="1"/>
      <c r="D1048375" s="3"/>
      <c r="E1048375" s="3"/>
      <c r="F1048375" s="2"/>
      <c r="G1048375" s="1"/>
      <c r="H1048375" s="2"/>
      <c r="I1048375" s="1"/>
      <c r="J1048375" s="2"/>
      <c r="K1048375" s="2"/>
      <c r="L1048375" s="2"/>
      <c r="M1048375" s="1"/>
    </row>
    <row r="1048376" s="76" customFormat="1"/>
    <row r="1048377" s="76" customFormat="1"/>
    <row r="1048378" s="76" customFormat="1"/>
    <row r="1048379" s="76" customFormat="1"/>
    <row r="1048380" s="76" customFormat="1"/>
    <row r="1048381" s="76" customFormat="1"/>
    <row r="1048382" s="76" customFormat="1"/>
    <row r="1048383" s="76" customFormat="1"/>
    <row r="1048384" s="76" customFormat="1"/>
    <row r="1048385" s="76" customFormat="1"/>
    <row r="1048386" s="76" customFormat="1"/>
    <row r="1048387" s="76" customFormat="1"/>
    <row r="1048388" s="76" customFormat="1"/>
    <row r="1048389" s="76" customFormat="1"/>
    <row r="1048390" s="76" customFormat="1"/>
    <row r="1048391" s="76" customFormat="1"/>
    <row r="1048392" s="76" customFormat="1"/>
    <row r="1048393" s="76" customFormat="1"/>
    <row r="1048394" s="76" customFormat="1"/>
    <row r="1048395" s="76" customFormat="1"/>
    <row r="1048396" s="76" customFormat="1"/>
    <row r="1048397" s="76" customFormat="1"/>
    <row r="1048398" s="76" customFormat="1"/>
    <row r="1048399" s="76" customFormat="1"/>
    <row r="1048400" s="76" customFormat="1"/>
    <row r="1048401" s="76" customFormat="1"/>
    <row r="1048402" s="76" customFormat="1"/>
    <row r="1048403" s="76" customFormat="1"/>
    <row r="1048404" s="76" customFormat="1"/>
    <row r="1048405" s="76" customFormat="1"/>
    <row r="1048406" s="76" customFormat="1"/>
    <row r="1048407" s="76" customFormat="1"/>
    <row r="1048408" s="76" customFormat="1"/>
    <row r="1048409" s="76" customFormat="1"/>
    <row r="1048410" s="76" customFormat="1"/>
    <row r="1048411" s="76" customFormat="1"/>
    <row r="1048412" s="76" customFormat="1"/>
    <row r="1048413" s="76" customFormat="1"/>
    <row r="1048414" s="76" customFormat="1"/>
    <row r="1048415" s="76" customFormat="1"/>
    <row r="1048416" s="76" customFormat="1"/>
    <row r="1048417" s="76" customFormat="1"/>
    <row r="1048418" s="76" customFormat="1"/>
    <row r="1048419" s="76" customFormat="1"/>
    <row r="1048420" s="76" customFormat="1"/>
    <row r="1048421" s="76" customFormat="1"/>
    <row r="1048422" s="76" customFormat="1"/>
    <row r="1048423" s="76" customFormat="1"/>
    <row r="1048424" s="76" customFormat="1"/>
    <row r="1048425" s="76" customFormat="1"/>
    <row r="1048426" s="76" customFormat="1"/>
    <row r="1048427" s="76" customFormat="1"/>
    <row r="1048428" s="76" customFormat="1"/>
    <row r="1048429" s="76" customFormat="1"/>
    <row r="1048430" s="76" customFormat="1"/>
    <row r="1048431" s="76" customFormat="1"/>
    <row r="1048432" s="76" customFormat="1"/>
    <row r="1048433" s="76" customFormat="1"/>
    <row r="1048434" s="76" customFormat="1"/>
    <row r="1048435" s="76" customFormat="1"/>
    <row r="1048436" s="76" customFormat="1"/>
    <row r="1048437" s="76" customFormat="1"/>
    <row r="1048438" s="76" customFormat="1"/>
    <row r="1048439" s="76" customFormat="1"/>
    <row r="1048440" s="76" customFormat="1"/>
    <row r="1048441" s="76" customFormat="1"/>
    <row r="1048442" s="76" customFormat="1"/>
    <row r="1048443" s="76" customFormat="1"/>
    <row r="1048444" s="76" customFormat="1"/>
    <row r="1048445" s="76" customFormat="1"/>
    <row r="1048446" s="76" customFormat="1"/>
    <row r="1048447" s="76" customFormat="1"/>
    <row r="1048448" s="76" customFormat="1"/>
    <row r="1048449" s="76" customFormat="1"/>
    <row r="1048450" s="76" customFormat="1"/>
    <row r="1048451" s="76" customFormat="1"/>
    <row r="1048452" s="76" customFormat="1"/>
    <row r="1048453" s="76" customFormat="1"/>
    <row r="1048454" s="76" customFormat="1"/>
    <row r="1048455" s="76" customFormat="1"/>
    <row r="1048456" s="76" customFormat="1"/>
    <row r="1048457" s="76" customFormat="1"/>
    <row r="1048458" s="76" customFormat="1"/>
    <row r="1048459" s="76" customFormat="1"/>
    <row r="1048460" s="76" customFormat="1"/>
    <row r="1048461" s="76" customFormat="1"/>
    <row r="1048462" s="76" customFormat="1"/>
    <row r="1048463" s="76" customFormat="1"/>
    <row r="1048464" s="76" customFormat="1"/>
    <row r="1048465" s="76" customFormat="1"/>
    <row r="1048466" s="76" customFormat="1"/>
    <row r="1048467" s="76" customFormat="1"/>
    <row r="1048468" s="76" customFormat="1"/>
    <row r="1048469" s="76" customFormat="1"/>
    <row r="1048470" s="76" customFormat="1"/>
    <row r="1048471" s="76" customFormat="1"/>
    <row r="1048472" s="76" customFormat="1"/>
    <row r="1048473" s="76" customFormat="1"/>
    <row r="1048474" s="76" customFormat="1"/>
    <row r="1048475" s="76" customFormat="1"/>
    <row r="1048476" s="76" customFormat="1"/>
    <row r="1048477" s="76" customFormat="1"/>
    <row r="1048478" s="76" customFormat="1"/>
    <row r="1048479" s="76" customFormat="1"/>
    <row r="1048480" s="76" customFormat="1"/>
    <row r="1048481" s="76" customFormat="1"/>
    <row r="1048482" s="76" customFormat="1"/>
    <row r="1048483" s="76" customFormat="1"/>
    <row r="1048484" s="76" customFormat="1"/>
    <row r="1048485" s="76" customFormat="1"/>
    <row r="1048486" s="76" customFormat="1"/>
    <row r="1048487" s="76" customFormat="1"/>
    <row r="1048488" s="76" customFormat="1"/>
    <row r="1048489" s="76" customFormat="1"/>
    <row r="1048490" s="76" customFormat="1"/>
    <row r="1048491" s="76" customFormat="1"/>
    <row r="1048492" s="76" customFormat="1"/>
    <row r="1048493" s="76" customFormat="1"/>
    <row r="1048494" s="76" customFormat="1"/>
    <row r="1048495" s="76" customFormat="1"/>
    <row r="1048496" s="76" customFormat="1"/>
    <row r="1048497" s="76" customFormat="1"/>
    <row r="1048498" s="76" customFormat="1"/>
    <row r="1048499" s="76" customFormat="1"/>
    <row r="1048500" s="76" customFormat="1"/>
    <row r="1048501" s="76" customFormat="1"/>
    <row r="1048502" s="76" customFormat="1"/>
    <row r="1048503" s="76" customFormat="1"/>
    <row r="1048504" s="1" customFormat="1" spans="4:12">
      <c r="D1048504" s="3"/>
      <c r="E1048504" s="3"/>
      <c r="F1048504" s="2"/>
      <c r="H1048504" s="2"/>
      <c r="J1048504" s="2"/>
      <c r="K1048504" s="2"/>
      <c r="L1048504" s="2"/>
    </row>
    <row r="1048505" s="1" customFormat="1" spans="4:12">
      <c r="D1048505" s="3"/>
      <c r="E1048505" s="3"/>
      <c r="F1048505" s="2"/>
      <c r="H1048505" s="2"/>
      <c r="J1048505" s="2"/>
      <c r="K1048505" s="2"/>
      <c r="L1048505" s="2"/>
    </row>
    <row r="1048506" s="1" customFormat="1" spans="4:12">
      <c r="D1048506" s="3"/>
      <c r="E1048506" s="3"/>
      <c r="F1048506" s="2"/>
      <c r="H1048506" s="2"/>
      <c r="J1048506" s="2"/>
      <c r="K1048506" s="2"/>
      <c r="L1048506" s="2"/>
    </row>
    <row r="1048507" s="1" customFormat="1" spans="4:12">
      <c r="D1048507" s="3"/>
      <c r="E1048507" s="3"/>
      <c r="F1048507" s="2"/>
      <c r="H1048507" s="2"/>
      <c r="J1048507" s="2"/>
      <c r="K1048507" s="2"/>
      <c r="L1048507" s="2"/>
    </row>
    <row r="1048508" s="1" customFormat="1" spans="4:12">
      <c r="D1048508" s="3"/>
      <c r="E1048508" s="3"/>
      <c r="F1048508" s="2"/>
      <c r="H1048508" s="2"/>
      <c r="J1048508" s="2"/>
      <c r="K1048508" s="2"/>
      <c r="L1048508" s="2"/>
    </row>
    <row r="1048509" s="1" customFormat="1" spans="4:12">
      <c r="D1048509" s="3"/>
      <c r="E1048509" s="3"/>
      <c r="F1048509" s="2"/>
      <c r="H1048509" s="2"/>
      <c r="J1048509" s="2"/>
      <c r="K1048509" s="2"/>
      <c r="L1048509" s="2"/>
    </row>
  </sheetData>
  <mergeCells count="12">
    <mergeCell ref="A1:M1"/>
    <mergeCell ref="A2:M2"/>
    <mergeCell ref="E3:F3"/>
    <mergeCell ref="G3:H3"/>
    <mergeCell ref="I3:J3"/>
    <mergeCell ref="K3:L3"/>
    <mergeCell ref="A7:B7"/>
    <mergeCell ref="A3:A4"/>
    <mergeCell ref="B3:B4"/>
    <mergeCell ref="C3:C4"/>
    <mergeCell ref="D3:D4"/>
    <mergeCell ref="M3:M4"/>
  </mergeCells>
  <printOptions horizontalCentered="1"/>
  <pageMargins left="0.554861111111111" right="0.554861111111111" top="1" bottom="0.802777777777778" header="0.5" footer="0.5"/>
  <pageSetup paperSize="9" scale="96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zoomScale="140" zoomScaleNormal="140" topLeftCell="A38" workbookViewId="0">
      <selection activeCell="D44" sqref="D44:E44"/>
    </sheetView>
  </sheetViews>
  <sheetFormatPr defaultColWidth="9" defaultRowHeight="30" customHeight="1"/>
  <cols>
    <col min="1" max="1" width="20.7166666666667" style="36" customWidth="1"/>
    <col min="2" max="2" width="21.875" style="36" customWidth="1"/>
    <col min="3" max="3" width="15.625" style="36" customWidth="1"/>
    <col min="4" max="4" width="11.375" style="36" customWidth="1"/>
    <col min="5" max="7" width="16.425" style="36" customWidth="1"/>
    <col min="8" max="8" width="13.3916666666667" style="36" customWidth="1"/>
    <col min="9" max="16384" width="9" style="36"/>
  </cols>
  <sheetData>
    <row r="1" customHeight="1" spans="1:8">
      <c r="A1" s="38" t="s">
        <v>17</v>
      </c>
      <c r="B1" s="38"/>
      <c r="C1" s="38"/>
      <c r="D1" s="38"/>
      <c r="E1" s="38"/>
      <c r="F1" s="38"/>
      <c r="G1" s="38"/>
      <c r="H1" s="38"/>
    </row>
    <row r="2" customFormat="1" customHeight="1" spans="1:9">
      <c r="A2" s="38"/>
      <c r="B2" s="38"/>
      <c r="C2" s="38"/>
      <c r="D2" s="38"/>
      <c r="E2" s="38"/>
      <c r="F2" s="38"/>
      <c r="G2" s="69"/>
      <c r="H2" s="70" t="s">
        <v>18</v>
      </c>
      <c r="I2" s="75"/>
    </row>
    <row r="3" s="36" customFormat="1" customHeight="1" spans="1:8">
      <c r="A3" s="39" t="s">
        <v>19</v>
      </c>
      <c r="B3" s="40" t="s">
        <v>20</v>
      </c>
      <c r="C3" s="41"/>
      <c r="D3" s="42"/>
      <c r="E3" s="39" t="s">
        <v>21</v>
      </c>
      <c r="F3" s="40" t="s">
        <v>22</v>
      </c>
      <c r="G3" s="41"/>
      <c r="H3" s="42"/>
    </row>
    <row r="4" s="36" customFormat="1" customHeight="1" spans="1:8">
      <c r="A4" s="39" t="s">
        <v>23</v>
      </c>
      <c r="B4" s="43" t="s">
        <v>24</v>
      </c>
      <c r="C4" s="44"/>
      <c r="D4" s="45"/>
      <c r="E4" s="39" t="s">
        <v>25</v>
      </c>
      <c r="F4" s="40" t="s">
        <v>26</v>
      </c>
      <c r="G4" s="41"/>
      <c r="H4" s="42"/>
    </row>
    <row r="5" s="36" customFormat="1" customHeight="1" spans="1:8">
      <c r="A5" s="39" t="s">
        <v>3</v>
      </c>
      <c r="B5" s="39" t="s">
        <v>27</v>
      </c>
      <c r="C5" s="39" t="s">
        <v>28</v>
      </c>
      <c r="D5" s="39" t="s">
        <v>11</v>
      </c>
      <c r="E5" s="39" t="s">
        <v>29</v>
      </c>
      <c r="F5" s="39" t="s">
        <v>30</v>
      </c>
      <c r="G5" s="39" t="s">
        <v>31</v>
      </c>
      <c r="H5" s="39" t="s">
        <v>10</v>
      </c>
    </row>
    <row r="6" customHeight="1" spans="1:8">
      <c r="A6" s="46" t="s">
        <v>32</v>
      </c>
      <c r="B6" s="47" t="s">
        <v>33</v>
      </c>
      <c r="C6" s="39" t="s">
        <v>34</v>
      </c>
      <c r="D6" s="39">
        <v>10</v>
      </c>
      <c r="E6" s="39">
        <v>35600</v>
      </c>
      <c r="F6" s="39">
        <v>18392.3</v>
      </c>
      <c r="G6" s="39">
        <f>E6-F6</f>
        <v>17207.7</v>
      </c>
      <c r="H6" s="67"/>
    </row>
    <row r="7" customHeight="1" spans="1:8">
      <c r="A7" s="46" t="s">
        <v>35</v>
      </c>
      <c r="B7" s="47" t="s">
        <v>36</v>
      </c>
      <c r="C7" s="39" t="s">
        <v>34</v>
      </c>
      <c r="D7" s="39">
        <v>10</v>
      </c>
      <c r="E7" s="39">
        <v>40300</v>
      </c>
      <c r="F7" s="39">
        <v>20822.7</v>
      </c>
      <c r="G7" s="39">
        <f t="shared" ref="G7:G42" si="0">E7-F7</f>
        <v>19477.3</v>
      </c>
      <c r="H7" s="39"/>
    </row>
    <row r="8" customHeight="1" spans="1:8">
      <c r="A8" s="46" t="s">
        <v>37</v>
      </c>
      <c r="B8" s="47" t="s">
        <v>38</v>
      </c>
      <c r="C8" s="39" t="s">
        <v>34</v>
      </c>
      <c r="D8" s="39">
        <v>1</v>
      </c>
      <c r="E8" s="39">
        <v>400000</v>
      </c>
      <c r="F8" s="39">
        <v>173333.42</v>
      </c>
      <c r="G8" s="39">
        <f t="shared" si="0"/>
        <v>226666.58</v>
      </c>
      <c r="H8" s="67"/>
    </row>
    <row r="9" customHeight="1" spans="1:8">
      <c r="A9" s="46" t="s">
        <v>39</v>
      </c>
      <c r="B9" s="47" t="s">
        <v>40</v>
      </c>
      <c r="C9" s="39" t="s">
        <v>41</v>
      </c>
      <c r="D9" s="39">
        <v>70</v>
      </c>
      <c r="E9" s="39">
        <v>196000</v>
      </c>
      <c r="F9" s="39">
        <v>101273.9</v>
      </c>
      <c r="G9" s="39">
        <f t="shared" si="0"/>
        <v>94726.1</v>
      </c>
      <c r="H9" s="67"/>
    </row>
    <row r="10" customHeight="1" spans="1:8">
      <c r="A10" s="46" t="s">
        <v>42</v>
      </c>
      <c r="B10" s="47" t="s">
        <v>43</v>
      </c>
      <c r="C10" s="39" t="s">
        <v>34</v>
      </c>
      <c r="D10" s="39">
        <v>6</v>
      </c>
      <c r="E10" s="39">
        <v>225000</v>
      </c>
      <c r="F10" s="39">
        <v>116250</v>
      </c>
      <c r="G10" s="39">
        <f t="shared" si="0"/>
        <v>108750</v>
      </c>
      <c r="H10" s="67"/>
    </row>
    <row r="11" customHeight="1" spans="1:8">
      <c r="A11" s="46" t="s">
        <v>44</v>
      </c>
      <c r="B11" s="47" t="s">
        <v>45</v>
      </c>
      <c r="C11" s="39" t="s">
        <v>34</v>
      </c>
      <c r="D11" s="39">
        <v>8</v>
      </c>
      <c r="E11" s="39">
        <v>9760</v>
      </c>
      <c r="F11" s="39">
        <v>4202.56</v>
      </c>
      <c r="G11" s="39">
        <f t="shared" si="0"/>
        <v>5557.44</v>
      </c>
      <c r="H11" s="67"/>
    </row>
    <row r="12" customHeight="1" spans="1:8">
      <c r="A12" s="46" t="s">
        <v>46</v>
      </c>
      <c r="B12" s="39"/>
      <c r="C12" s="39" t="s">
        <v>41</v>
      </c>
      <c r="D12" s="39">
        <v>12</v>
      </c>
      <c r="E12" s="39">
        <v>20544</v>
      </c>
      <c r="F12" s="39">
        <v>3537.72</v>
      </c>
      <c r="G12" s="39">
        <f t="shared" si="0"/>
        <v>17006.28</v>
      </c>
      <c r="H12" s="67"/>
    </row>
    <row r="13" customHeight="1" spans="1:8">
      <c r="A13" s="71" t="s">
        <v>47</v>
      </c>
      <c r="B13" s="47" t="s">
        <v>48</v>
      </c>
      <c r="C13" s="39" t="s">
        <v>34</v>
      </c>
      <c r="D13" s="39">
        <v>1</v>
      </c>
      <c r="E13" s="39">
        <v>5000</v>
      </c>
      <c r="F13" s="67">
        <v>2333.24</v>
      </c>
      <c r="G13" s="39">
        <f t="shared" si="0"/>
        <v>2666.76</v>
      </c>
      <c r="H13" s="67"/>
    </row>
    <row r="14" ht="43" customHeight="1" spans="1:8">
      <c r="A14" s="46" t="s">
        <v>49</v>
      </c>
      <c r="B14" s="39"/>
      <c r="C14" s="39" t="s">
        <v>41</v>
      </c>
      <c r="D14" s="39">
        <v>1</v>
      </c>
      <c r="E14" s="39">
        <v>75000</v>
      </c>
      <c r="F14" s="67">
        <v>35000</v>
      </c>
      <c r="G14" s="39">
        <f t="shared" si="0"/>
        <v>40000</v>
      </c>
      <c r="H14" s="67"/>
    </row>
    <row r="15" customHeight="1" spans="1:8">
      <c r="A15" s="46" t="s">
        <v>50</v>
      </c>
      <c r="B15" s="47" t="s">
        <v>51</v>
      </c>
      <c r="C15" s="39" t="s">
        <v>34</v>
      </c>
      <c r="D15" s="39">
        <v>1</v>
      </c>
      <c r="E15" s="39">
        <v>2232</v>
      </c>
      <c r="F15" s="67">
        <v>961</v>
      </c>
      <c r="G15" s="39">
        <f t="shared" si="0"/>
        <v>1271</v>
      </c>
      <c r="H15" s="67"/>
    </row>
    <row r="16" customHeight="1" spans="1:8">
      <c r="A16" s="46" t="s">
        <v>52</v>
      </c>
      <c r="B16" s="47" t="s">
        <v>53</v>
      </c>
      <c r="C16" s="39" t="s">
        <v>34</v>
      </c>
      <c r="D16" s="39">
        <v>1</v>
      </c>
      <c r="E16" s="39">
        <v>15000</v>
      </c>
      <c r="F16" s="67">
        <v>7750</v>
      </c>
      <c r="G16" s="39">
        <f t="shared" si="0"/>
        <v>7250</v>
      </c>
      <c r="H16" s="67"/>
    </row>
    <row r="17" customHeight="1" spans="1:8">
      <c r="A17" s="46" t="s">
        <v>54</v>
      </c>
      <c r="B17" s="47" t="s">
        <v>55</v>
      </c>
      <c r="C17" s="39" t="s">
        <v>34</v>
      </c>
      <c r="D17" s="39">
        <v>3</v>
      </c>
      <c r="E17" s="39">
        <v>393000</v>
      </c>
      <c r="F17" s="67">
        <v>203049.69</v>
      </c>
      <c r="G17" s="39">
        <f t="shared" si="0"/>
        <v>189950.31</v>
      </c>
      <c r="H17" s="67"/>
    </row>
    <row r="18" customHeight="1" spans="1:8">
      <c r="A18" s="46" t="s">
        <v>56</v>
      </c>
      <c r="B18" s="39"/>
      <c r="C18" s="39" t="s">
        <v>41</v>
      </c>
      <c r="D18" s="39">
        <v>5</v>
      </c>
      <c r="E18" s="39">
        <v>3000</v>
      </c>
      <c r="F18" s="39">
        <v>516.15</v>
      </c>
      <c r="G18" s="39">
        <f t="shared" si="0"/>
        <v>2483.85</v>
      </c>
      <c r="H18" s="67"/>
    </row>
    <row r="19" customHeight="1" spans="1:8">
      <c r="A19" s="46" t="s">
        <v>57</v>
      </c>
      <c r="B19" s="47" t="s">
        <v>58</v>
      </c>
      <c r="C19" s="39" t="s">
        <v>59</v>
      </c>
      <c r="D19" s="39">
        <v>8</v>
      </c>
      <c r="E19" s="39">
        <v>31200</v>
      </c>
      <c r="F19" s="39">
        <v>16120</v>
      </c>
      <c r="G19" s="39">
        <f t="shared" si="0"/>
        <v>15080</v>
      </c>
      <c r="H19" s="67"/>
    </row>
    <row r="20" customHeight="1" spans="1:8">
      <c r="A20" s="46" t="s">
        <v>60</v>
      </c>
      <c r="B20" s="47" t="s">
        <v>61</v>
      </c>
      <c r="C20" s="39" t="s">
        <v>41</v>
      </c>
      <c r="D20" s="39">
        <v>32</v>
      </c>
      <c r="E20" s="39">
        <v>404032</v>
      </c>
      <c r="F20" s="39">
        <v>208746.56</v>
      </c>
      <c r="G20" s="39">
        <f t="shared" si="0"/>
        <v>195285.44</v>
      </c>
      <c r="H20" s="67"/>
    </row>
    <row r="21" customHeight="1" spans="1:8">
      <c r="A21" s="46" t="s">
        <v>62</v>
      </c>
      <c r="B21" s="47" t="s">
        <v>63</v>
      </c>
      <c r="C21" s="39" t="s">
        <v>41</v>
      </c>
      <c r="D21" s="39">
        <v>4</v>
      </c>
      <c r="E21" s="39">
        <v>70000</v>
      </c>
      <c r="F21" s="39">
        <v>36167.08</v>
      </c>
      <c r="G21" s="39">
        <f t="shared" si="0"/>
        <v>33832.92</v>
      </c>
      <c r="H21" s="67"/>
    </row>
    <row r="22" customHeight="1" spans="1:8">
      <c r="A22" s="46" t="s">
        <v>64</v>
      </c>
      <c r="B22" s="39"/>
      <c r="C22" s="39" t="s">
        <v>41</v>
      </c>
      <c r="D22" s="39">
        <v>24</v>
      </c>
      <c r="E22" s="39">
        <v>14400</v>
      </c>
      <c r="F22" s="39">
        <v>2477.52</v>
      </c>
      <c r="G22" s="39">
        <f t="shared" si="0"/>
        <v>11922.48</v>
      </c>
      <c r="H22" s="67"/>
    </row>
    <row r="23" customHeight="1" spans="1:8">
      <c r="A23" s="46" t="s">
        <v>65</v>
      </c>
      <c r="B23" s="47" t="s">
        <v>66</v>
      </c>
      <c r="C23" s="39" t="s">
        <v>59</v>
      </c>
      <c r="D23" s="39">
        <v>4</v>
      </c>
      <c r="E23" s="39">
        <v>15600</v>
      </c>
      <c r="F23" s="39">
        <v>8060</v>
      </c>
      <c r="G23" s="39">
        <f t="shared" si="0"/>
        <v>7540</v>
      </c>
      <c r="H23" s="67"/>
    </row>
    <row r="24" customHeight="1" spans="1:8">
      <c r="A24" s="46" t="s">
        <v>67</v>
      </c>
      <c r="B24" s="47" t="s">
        <v>68</v>
      </c>
      <c r="C24" s="39" t="s">
        <v>34</v>
      </c>
      <c r="D24" s="39">
        <v>1</v>
      </c>
      <c r="E24" s="39">
        <v>120000</v>
      </c>
      <c r="F24" s="67">
        <v>62000</v>
      </c>
      <c r="G24" s="39">
        <f t="shared" si="0"/>
        <v>58000</v>
      </c>
      <c r="H24" s="67"/>
    </row>
    <row r="25" customHeight="1" spans="1:8">
      <c r="A25" s="46" t="s">
        <v>69</v>
      </c>
      <c r="B25" s="47" t="s">
        <v>70</v>
      </c>
      <c r="C25" s="39" t="s">
        <v>34</v>
      </c>
      <c r="D25" s="39">
        <v>1</v>
      </c>
      <c r="E25" s="39">
        <v>189000</v>
      </c>
      <c r="F25" s="67">
        <v>97650</v>
      </c>
      <c r="G25" s="39">
        <f t="shared" si="0"/>
        <v>91350</v>
      </c>
      <c r="H25" s="67"/>
    </row>
    <row r="26" customHeight="1" spans="1:8">
      <c r="A26" s="46" t="s">
        <v>71</v>
      </c>
      <c r="B26" s="47" t="s">
        <v>72</v>
      </c>
      <c r="C26" s="39" t="s">
        <v>34</v>
      </c>
      <c r="D26" s="39">
        <v>1</v>
      </c>
      <c r="E26" s="39">
        <v>700000</v>
      </c>
      <c r="F26" s="67">
        <v>361666.77</v>
      </c>
      <c r="G26" s="39">
        <f t="shared" si="0"/>
        <v>338333.23</v>
      </c>
      <c r="H26" s="67"/>
    </row>
    <row r="27" customHeight="1" spans="1:8">
      <c r="A27" s="46" t="s">
        <v>73</v>
      </c>
      <c r="B27" s="47" t="s">
        <v>74</v>
      </c>
      <c r="C27" s="39" t="s">
        <v>34</v>
      </c>
      <c r="D27" s="39">
        <v>1</v>
      </c>
      <c r="E27" s="39">
        <v>105200</v>
      </c>
      <c r="F27" s="67">
        <v>54353.23</v>
      </c>
      <c r="G27" s="39">
        <f t="shared" si="0"/>
        <v>50846.77</v>
      </c>
      <c r="H27" s="67"/>
    </row>
    <row r="28" customHeight="1" spans="1:8">
      <c r="A28" s="46" t="s">
        <v>75</v>
      </c>
      <c r="B28" s="47" t="s">
        <v>76</v>
      </c>
      <c r="C28" s="39" t="s">
        <v>34</v>
      </c>
      <c r="D28" s="39">
        <v>1</v>
      </c>
      <c r="E28" s="39">
        <v>251000</v>
      </c>
      <c r="F28" s="67">
        <v>129683.23</v>
      </c>
      <c r="G28" s="39">
        <f t="shared" si="0"/>
        <v>121316.77</v>
      </c>
      <c r="H28" s="67"/>
    </row>
    <row r="29" customHeight="1" spans="1:8">
      <c r="A29" s="46" t="s">
        <v>77</v>
      </c>
      <c r="B29" s="47" t="s">
        <v>78</v>
      </c>
      <c r="C29" s="39" t="s">
        <v>34</v>
      </c>
      <c r="D29" s="39">
        <v>8</v>
      </c>
      <c r="E29" s="39">
        <v>71600</v>
      </c>
      <c r="F29" s="39">
        <v>36994.16</v>
      </c>
      <c r="G29" s="39">
        <f t="shared" si="0"/>
        <v>34605.84</v>
      </c>
      <c r="H29" s="67"/>
    </row>
    <row r="30" customHeight="1" spans="1:8">
      <c r="A30" s="46" t="s">
        <v>79</v>
      </c>
      <c r="B30" s="47" t="s">
        <v>80</v>
      </c>
      <c r="C30" s="39" t="s">
        <v>34</v>
      </c>
      <c r="D30" s="39">
        <v>1</v>
      </c>
      <c r="E30" s="39">
        <v>9800</v>
      </c>
      <c r="F30" s="67">
        <v>5063.23</v>
      </c>
      <c r="G30" s="39">
        <f t="shared" si="0"/>
        <v>4736.77</v>
      </c>
      <c r="H30" s="67"/>
    </row>
    <row r="31" customHeight="1" spans="1:8">
      <c r="A31" s="46" t="s">
        <v>81</v>
      </c>
      <c r="B31" s="47" t="s">
        <v>82</v>
      </c>
      <c r="C31" s="39" t="s">
        <v>34</v>
      </c>
      <c r="D31" s="39">
        <v>8</v>
      </c>
      <c r="E31" s="39">
        <v>76640</v>
      </c>
      <c r="F31" s="36">
        <v>39598.16</v>
      </c>
      <c r="G31" s="39">
        <f t="shared" si="0"/>
        <v>37041.84</v>
      </c>
      <c r="H31" s="67"/>
    </row>
    <row r="32" customHeight="1" spans="1:8">
      <c r="A32" s="46" t="s">
        <v>83</v>
      </c>
      <c r="B32" s="47" t="s">
        <v>84</v>
      </c>
      <c r="C32" s="39" t="s">
        <v>34</v>
      </c>
      <c r="D32" s="39">
        <v>10</v>
      </c>
      <c r="E32" s="39">
        <v>46000</v>
      </c>
      <c r="F32" s="39">
        <v>19805.9</v>
      </c>
      <c r="G32" s="39">
        <f t="shared" si="0"/>
        <v>26194.1</v>
      </c>
      <c r="H32" s="67"/>
    </row>
    <row r="33" customHeight="1" spans="1:8">
      <c r="A33" s="46" t="s">
        <v>85</v>
      </c>
      <c r="B33" s="47" t="s">
        <v>86</v>
      </c>
      <c r="C33" s="39" t="s">
        <v>34</v>
      </c>
      <c r="D33" s="39">
        <v>1</v>
      </c>
      <c r="E33" s="39">
        <v>11000</v>
      </c>
      <c r="F33" s="67">
        <v>4736.18</v>
      </c>
      <c r="G33" s="39">
        <f t="shared" si="0"/>
        <v>6263.82</v>
      </c>
      <c r="H33" s="67"/>
    </row>
    <row r="34" customHeight="1" spans="1:8">
      <c r="A34" s="46" t="s">
        <v>87</v>
      </c>
      <c r="B34" s="39"/>
      <c r="C34" s="39" t="s">
        <v>34</v>
      </c>
      <c r="D34" s="39">
        <v>5</v>
      </c>
      <c r="E34" s="39">
        <v>5000</v>
      </c>
      <c r="F34" s="39">
        <v>2583.85</v>
      </c>
      <c r="G34" s="39">
        <f t="shared" si="0"/>
        <v>2416.15</v>
      </c>
      <c r="H34" s="67"/>
    </row>
    <row r="35" customHeight="1" spans="1:8">
      <c r="A35" s="46" t="s">
        <v>88</v>
      </c>
      <c r="B35" s="47" t="s">
        <v>89</v>
      </c>
      <c r="C35" s="39" t="s">
        <v>34</v>
      </c>
      <c r="D35" s="39">
        <v>4</v>
      </c>
      <c r="E35" s="39">
        <v>174000</v>
      </c>
      <c r="F35" s="72">
        <v>89900</v>
      </c>
      <c r="G35" s="72">
        <f t="shared" si="0"/>
        <v>84100</v>
      </c>
      <c r="H35" s="73"/>
    </row>
    <row r="36" customHeight="1" spans="1:8">
      <c r="A36" s="46" t="s">
        <v>90</v>
      </c>
      <c r="B36" s="47" t="s">
        <v>91</v>
      </c>
      <c r="C36" s="39" t="s">
        <v>34</v>
      </c>
      <c r="D36" s="39">
        <v>2</v>
      </c>
      <c r="E36" s="39">
        <v>90000</v>
      </c>
      <c r="F36" s="39">
        <v>38750</v>
      </c>
      <c r="G36" s="39">
        <f t="shared" si="0"/>
        <v>51250</v>
      </c>
      <c r="H36" s="74"/>
    </row>
    <row r="37" customHeight="1" spans="1:8">
      <c r="A37" s="46" t="s">
        <v>92</v>
      </c>
      <c r="B37" s="47" t="s">
        <v>93</v>
      </c>
      <c r="C37" s="39" t="s">
        <v>34</v>
      </c>
      <c r="D37" s="39">
        <v>16</v>
      </c>
      <c r="E37" s="39">
        <v>104000</v>
      </c>
      <c r="F37" s="39">
        <v>53731.68</v>
      </c>
      <c r="G37" s="39">
        <f t="shared" si="0"/>
        <v>50268.32</v>
      </c>
      <c r="H37" s="74"/>
    </row>
    <row r="38" customHeight="1" spans="1:8">
      <c r="A38" s="46" t="s">
        <v>94</v>
      </c>
      <c r="B38" s="47" t="s">
        <v>95</v>
      </c>
      <c r="C38" s="39" t="s">
        <v>34</v>
      </c>
      <c r="D38" s="39">
        <v>15</v>
      </c>
      <c r="E38" s="39">
        <v>67500</v>
      </c>
      <c r="F38" s="39">
        <v>34875</v>
      </c>
      <c r="G38" s="39">
        <f t="shared" si="0"/>
        <v>32625</v>
      </c>
      <c r="H38" s="74"/>
    </row>
    <row r="39" customHeight="1" spans="1:8">
      <c r="A39" s="46" t="s">
        <v>96</v>
      </c>
      <c r="B39" s="61"/>
      <c r="C39" s="39" t="s">
        <v>97</v>
      </c>
      <c r="D39" s="39">
        <v>8</v>
      </c>
      <c r="E39" s="39">
        <v>6400</v>
      </c>
      <c r="F39" s="39">
        <v>1101.12</v>
      </c>
      <c r="G39" s="39">
        <f t="shared" si="0"/>
        <v>5298.88</v>
      </c>
      <c r="H39" s="74"/>
    </row>
    <row r="40" customHeight="1" spans="1:8">
      <c r="A40" s="46" t="s">
        <v>98</v>
      </c>
      <c r="B40" s="61"/>
      <c r="C40" s="39" t="s">
        <v>97</v>
      </c>
      <c r="D40" s="39">
        <v>8</v>
      </c>
      <c r="E40" s="39">
        <v>20000</v>
      </c>
      <c r="F40" s="39">
        <v>10334.16</v>
      </c>
      <c r="G40" s="39">
        <f t="shared" si="0"/>
        <v>9665.84</v>
      </c>
      <c r="H40" s="74"/>
    </row>
    <row r="41" customHeight="1" spans="1:8">
      <c r="A41" s="46" t="s">
        <v>99</v>
      </c>
      <c r="B41" s="47" t="s">
        <v>100</v>
      </c>
      <c r="C41" s="39" t="s">
        <v>97</v>
      </c>
      <c r="D41" s="39">
        <v>4</v>
      </c>
      <c r="E41" s="39">
        <v>120000</v>
      </c>
      <c r="F41" s="39">
        <v>62000</v>
      </c>
      <c r="G41" s="39">
        <f t="shared" si="0"/>
        <v>58000</v>
      </c>
      <c r="H41" s="74"/>
    </row>
    <row r="42" customHeight="1" spans="1:8">
      <c r="A42" s="40" t="s">
        <v>16</v>
      </c>
      <c r="B42" s="41"/>
      <c r="C42" s="42"/>
      <c r="D42" s="39">
        <f>SUM(D6:D41)</f>
        <v>296</v>
      </c>
      <c r="E42" s="39">
        <f>SUM(E6:E41)</f>
        <v>4122808</v>
      </c>
      <c r="F42" s="39">
        <f>SUM(F6:F41)</f>
        <v>2063820.51</v>
      </c>
      <c r="G42" s="39">
        <f t="shared" si="0"/>
        <v>2058987.49</v>
      </c>
      <c r="H42" s="39"/>
    </row>
    <row r="43" customHeight="1" spans="1:8">
      <c r="A43" s="50" t="s">
        <v>101</v>
      </c>
      <c r="B43" s="39" t="s">
        <v>102</v>
      </c>
      <c r="C43" s="39"/>
      <c r="D43" s="39" t="s">
        <v>21</v>
      </c>
      <c r="E43" s="39"/>
      <c r="F43" s="39" t="s">
        <v>103</v>
      </c>
      <c r="G43" s="39"/>
      <c r="H43" s="39"/>
    </row>
    <row r="44" ht="163" customHeight="1" spans="1:8">
      <c r="A44" s="51"/>
      <c r="B44" s="43" t="s">
        <v>104</v>
      </c>
      <c r="C44" s="42"/>
      <c r="D44" s="43" t="s">
        <v>105</v>
      </c>
      <c r="E44" s="42"/>
      <c r="F44" s="43" t="s">
        <v>106</v>
      </c>
      <c r="G44" s="44"/>
      <c r="H44" s="42"/>
    </row>
  </sheetData>
  <mergeCells count="13">
    <mergeCell ref="A1:H1"/>
    <mergeCell ref="B3:D3"/>
    <mergeCell ref="F3:H3"/>
    <mergeCell ref="B4:D4"/>
    <mergeCell ref="F4:H4"/>
    <mergeCell ref="A42:C42"/>
    <mergeCell ref="B43:C43"/>
    <mergeCell ref="D43:E43"/>
    <mergeCell ref="F43:H43"/>
    <mergeCell ref="B44:C44"/>
    <mergeCell ref="D44:E44"/>
    <mergeCell ref="F44:H44"/>
    <mergeCell ref="A43:A44"/>
  </mergeCells>
  <printOptions horizontalCentered="1" verticalCentered="1"/>
  <pageMargins left="0.751388888888889" right="0.751388888888889" top="0.60625" bottom="0.60625" header="0.5" footer="0.5"/>
  <pageSetup paperSize="9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zoomScale="140" zoomScaleNormal="140" workbookViewId="0">
      <selection activeCell="B6" sqref="B6"/>
    </sheetView>
  </sheetViews>
  <sheetFormatPr defaultColWidth="9" defaultRowHeight="13.5"/>
  <cols>
    <col min="1" max="1" width="5.35833333333333" style="36" customWidth="1"/>
    <col min="2" max="2" width="24.2833333333333" style="36" customWidth="1"/>
    <col min="3" max="3" width="19" style="36" customWidth="1"/>
    <col min="4" max="5" width="8.03333333333333" style="36" customWidth="1"/>
    <col min="6" max="6" width="15.175" style="36" customWidth="1"/>
    <col min="7" max="8" width="13.5666666666667" style="36" customWidth="1"/>
    <col min="9" max="9" width="16.15" style="36" customWidth="1"/>
    <col min="10" max="16384" width="9" style="36"/>
  </cols>
  <sheetData>
    <row r="1" ht="19" customHeight="1" spans="2:2">
      <c r="B1" s="55" t="s">
        <v>107</v>
      </c>
    </row>
    <row r="2" ht="34" customHeight="1" spans="2:9">
      <c r="B2" s="56" t="s">
        <v>108</v>
      </c>
      <c r="C2" s="56"/>
      <c r="D2" s="56"/>
      <c r="E2" s="56"/>
      <c r="F2" s="56"/>
      <c r="G2" s="56"/>
      <c r="H2" s="56"/>
      <c r="I2" s="56"/>
    </row>
    <row r="3" customFormat="1" ht="13" customHeight="1" spans="1:9">
      <c r="A3" s="36"/>
      <c r="B3" s="56"/>
      <c r="C3" s="56"/>
      <c r="D3" s="56"/>
      <c r="E3" s="56"/>
      <c r="F3" s="56"/>
      <c r="G3" s="56"/>
      <c r="H3" s="56"/>
      <c r="I3" s="56"/>
    </row>
    <row r="4" s="54" customFormat="1" ht="25" customHeight="1" spans="1:9">
      <c r="A4" s="57" t="s">
        <v>2</v>
      </c>
      <c r="B4" s="58" t="s">
        <v>3</v>
      </c>
      <c r="C4" s="58" t="s">
        <v>27</v>
      </c>
      <c r="D4" s="58" t="s">
        <v>28</v>
      </c>
      <c r="E4" s="58" t="s">
        <v>11</v>
      </c>
      <c r="F4" s="58" t="s">
        <v>29</v>
      </c>
      <c r="G4" s="58" t="s">
        <v>30</v>
      </c>
      <c r="H4" s="58" t="s">
        <v>31</v>
      </c>
      <c r="I4" s="58" t="s">
        <v>10</v>
      </c>
    </row>
    <row r="5" ht="25" customHeight="1" spans="1:9">
      <c r="A5" s="59">
        <v>1</v>
      </c>
      <c r="B5" s="60" t="s">
        <v>32</v>
      </c>
      <c r="C5" s="61" t="s">
        <v>33</v>
      </c>
      <c r="D5" s="39" t="s">
        <v>34</v>
      </c>
      <c r="E5" s="39">
        <v>6</v>
      </c>
      <c r="F5" s="62">
        <v>21360</v>
      </c>
      <c r="G5" s="62">
        <v>12103.32</v>
      </c>
      <c r="H5" s="62">
        <f>F5-G5</f>
        <v>9256.68</v>
      </c>
      <c r="I5" s="67"/>
    </row>
    <row r="6" ht="25" customHeight="1" spans="1:9">
      <c r="A6" s="59">
        <v>2</v>
      </c>
      <c r="B6" s="60" t="s">
        <v>35</v>
      </c>
      <c r="C6" s="61" t="s">
        <v>36</v>
      </c>
      <c r="D6" s="39" t="s">
        <v>34</v>
      </c>
      <c r="E6" s="39">
        <v>30</v>
      </c>
      <c r="F6" s="62">
        <v>120900</v>
      </c>
      <c r="G6" s="62">
        <v>68513.4</v>
      </c>
      <c r="H6" s="62">
        <f t="shared" ref="H6:H37" si="0">F6-G6</f>
        <v>52386.6</v>
      </c>
      <c r="I6" s="67"/>
    </row>
    <row r="7" ht="25" customHeight="1" spans="1:9">
      <c r="A7" s="59">
        <v>3</v>
      </c>
      <c r="B7" s="60" t="s">
        <v>109</v>
      </c>
      <c r="C7" s="61" t="s">
        <v>110</v>
      </c>
      <c r="D7" s="39" t="s">
        <v>41</v>
      </c>
      <c r="E7" s="39">
        <v>1</v>
      </c>
      <c r="F7" s="62">
        <v>100000</v>
      </c>
      <c r="G7" s="62">
        <v>56666.78</v>
      </c>
      <c r="H7" s="62">
        <f t="shared" si="0"/>
        <v>43333.22</v>
      </c>
      <c r="I7" s="42"/>
    </row>
    <row r="8" ht="25" customHeight="1" spans="1:9">
      <c r="A8" s="59">
        <v>4</v>
      </c>
      <c r="B8" s="60" t="s">
        <v>37</v>
      </c>
      <c r="C8" s="61" t="s">
        <v>38</v>
      </c>
      <c r="D8" s="39" t="s">
        <v>34</v>
      </c>
      <c r="E8" s="39">
        <v>1</v>
      </c>
      <c r="F8" s="62">
        <v>400000</v>
      </c>
      <c r="G8" s="62">
        <v>193333.43</v>
      </c>
      <c r="H8" s="62">
        <f t="shared" si="0"/>
        <v>206666.57</v>
      </c>
      <c r="I8" s="42"/>
    </row>
    <row r="9" ht="25" customHeight="1" spans="1:9">
      <c r="A9" s="59">
        <v>5</v>
      </c>
      <c r="B9" s="60" t="s">
        <v>39</v>
      </c>
      <c r="C9" s="61" t="s">
        <v>40</v>
      </c>
      <c r="D9" s="39" t="s">
        <v>41</v>
      </c>
      <c r="E9" s="39">
        <v>30</v>
      </c>
      <c r="F9" s="62">
        <v>84000</v>
      </c>
      <c r="G9" s="62">
        <v>47603.4</v>
      </c>
      <c r="H9" s="62">
        <f t="shared" si="0"/>
        <v>36396.6</v>
      </c>
      <c r="I9" s="68"/>
    </row>
    <row r="10" ht="25" customHeight="1" spans="1:9">
      <c r="A10" s="59">
        <v>6</v>
      </c>
      <c r="B10" s="60" t="s">
        <v>42</v>
      </c>
      <c r="C10" s="61" t="s">
        <v>43</v>
      </c>
      <c r="D10" s="39" t="s">
        <v>34</v>
      </c>
      <c r="E10" s="39">
        <v>4</v>
      </c>
      <c r="F10" s="62">
        <v>150000</v>
      </c>
      <c r="G10" s="63">
        <v>85000</v>
      </c>
      <c r="H10" s="62">
        <f t="shared" si="0"/>
        <v>65000</v>
      </c>
      <c r="I10" s="68"/>
    </row>
    <row r="11" ht="25" customHeight="1" spans="1:9">
      <c r="A11" s="59">
        <v>7</v>
      </c>
      <c r="B11" s="60" t="s">
        <v>111</v>
      </c>
      <c r="C11" s="61" t="s">
        <v>112</v>
      </c>
      <c r="D11" s="39" t="s">
        <v>41</v>
      </c>
      <c r="E11" s="39">
        <v>1</v>
      </c>
      <c r="F11" s="62">
        <v>80000</v>
      </c>
      <c r="G11" s="63">
        <v>45333.22</v>
      </c>
      <c r="H11" s="62">
        <f t="shared" si="0"/>
        <v>34666.78</v>
      </c>
      <c r="I11" s="68"/>
    </row>
    <row r="12" ht="25" customHeight="1" spans="1:9">
      <c r="A12" s="59">
        <v>8</v>
      </c>
      <c r="B12" s="60" t="s">
        <v>44</v>
      </c>
      <c r="C12" s="61" t="s">
        <v>45</v>
      </c>
      <c r="D12" s="39" t="s">
        <v>34</v>
      </c>
      <c r="E12" s="39">
        <v>18</v>
      </c>
      <c r="F12" s="62">
        <v>21960</v>
      </c>
      <c r="G12" s="62">
        <v>10371.06</v>
      </c>
      <c r="H12" s="62">
        <f t="shared" si="0"/>
        <v>11588.94</v>
      </c>
      <c r="I12" s="68"/>
    </row>
    <row r="13" ht="25" customHeight="1" spans="1:9">
      <c r="A13" s="59">
        <v>9</v>
      </c>
      <c r="B13" s="60" t="s">
        <v>113</v>
      </c>
      <c r="C13" s="61" t="s">
        <v>114</v>
      </c>
      <c r="D13" s="39" t="s">
        <v>34</v>
      </c>
      <c r="E13" s="39">
        <v>1</v>
      </c>
      <c r="F13" s="62">
        <v>9800</v>
      </c>
      <c r="G13" s="63">
        <v>2776.78</v>
      </c>
      <c r="H13" s="62">
        <f t="shared" si="0"/>
        <v>7023.22</v>
      </c>
      <c r="I13" s="68"/>
    </row>
    <row r="14" ht="25" customHeight="1" spans="1:9">
      <c r="A14" s="59">
        <v>10</v>
      </c>
      <c r="B14" s="60" t="s">
        <v>46</v>
      </c>
      <c r="C14" s="39"/>
      <c r="D14" s="39" t="s">
        <v>41</v>
      </c>
      <c r="E14" s="39">
        <v>27</v>
      </c>
      <c r="F14" s="62">
        <v>46224</v>
      </c>
      <c r="G14" s="62">
        <v>8730.18</v>
      </c>
      <c r="H14" s="62">
        <f t="shared" si="0"/>
        <v>37493.82</v>
      </c>
      <c r="I14" s="67"/>
    </row>
    <row r="15" ht="25" customHeight="1" spans="1:9">
      <c r="A15" s="59">
        <v>11</v>
      </c>
      <c r="B15" s="60" t="s">
        <v>47</v>
      </c>
      <c r="C15" s="61" t="s">
        <v>48</v>
      </c>
      <c r="D15" s="39" t="s">
        <v>34</v>
      </c>
      <c r="E15" s="39">
        <v>1</v>
      </c>
      <c r="F15" s="62">
        <v>5000</v>
      </c>
      <c r="G15" s="64">
        <v>2583.23</v>
      </c>
      <c r="H15" s="62">
        <f t="shared" si="0"/>
        <v>2416.77</v>
      </c>
      <c r="I15" s="67"/>
    </row>
    <row r="16" ht="42" customHeight="1" spans="1:9">
      <c r="A16" s="59">
        <v>12</v>
      </c>
      <c r="B16" s="60" t="s">
        <v>49</v>
      </c>
      <c r="C16" s="39"/>
      <c r="D16" s="39" t="s">
        <v>41</v>
      </c>
      <c r="E16" s="39">
        <v>1</v>
      </c>
      <c r="F16" s="62">
        <v>75000</v>
      </c>
      <c r="G16" s="64">
        <v>38750</v>
      </c>
      <c r="H16" s="62">
        <f t="shared" si="0"/>
        <v>36250</v>
      </c>
      <c r="I16" s="67"/>
    </row>
    <row r="17" ht="42" customHeight="1" spans="1:9">
      <c r="A17" s="59">
        <v>13</v>
      </c>
      <c r="B17" s="60" t="s">
        <v>115</v>
      </c>
      <c r="C17" s="39"/>
      <c r="D17" s="39" t="s">
        <v>116</v>
      </c>
      <c r="E17" s="39">
        <v>1</v>
      </c>
      <c r="F17" s="62">
        <v>108000</v>
      </c>
      <c r="G17" s="64">
        <v>61200</v>
      </c>
      <c r="H17" s="62">
        <f t="shared" si="0"/>
        <v>46800</v>
      </c>
      <c r="I17" s="67"/>
    </row>
    <row r="18" ht="25" customHeight="1" spans="1:9">
      <c r="A18" s="59">
        <v>14</v>
      </c>
      <c r="B18" s="60" t="s">
        <v>50</v>
      </c>
      <c r="C18" s="61" t="s">
        <v>51</v>
      </c>
      <c r="D18" s="39" t="s">
        <v>34</v>
      </c>
      <c r="E18" s="39">
        <v>1</v>
      </c>
      <c r="F18" s="62">
        <v>2232</v>
      </c>
      <c r="G18" s="64">
        <v>1054</v>
      </c>
      <c r="H18" s="62">
        <f t="shared" si="0"/>
        <v>1178</v>
      </c>
      <c r="I18" s="67"/>
    </row>
    <row r="19" ht="25" customHeight="1" spans="1:9">
      <c r="A19" s="59">
        <v>15</v>
      </c>
      <c r="B19" s="60" t="s">
        <v>52</v>
      </c>
      <c r="C19" s="61" t="s">
        <v>53</v>
      </c>
      <c r="D19" s="39" t="s">
        <v>34</v>
      </c>
      <c r="E19" s="39">
        <v>1</v>
      </c>
      <c r="F19" s="62">
        <v>15000</v>
      </c>
      <c r="G19" s="64">
        <v>8500</v>
      </c>
      <c r="H19" s="62">
        <f t="shared" si="0"/>
        <v>6500</v>
      </c>
      <c r="I19" s="67"/>
    </row>
    <row r="20" ht="25" customHeight="1" spans="1:9">
      <c r="A20" s="59">
        <v>16</v>
      </c>
      <c r="B20" s="60" t="s">
        <v>117</v>
      </c>
      <c r="C20" s="61" t="s">
        <v>118</v>
      </c>
      <c r="D20" s="39" t="s">
        <v>41</v>
      </c>
      <c r="E20" s="39">
        <v>2</v>
      </c>
      <c r="F20" s="62">
        <v>40000</v>
      </c>
      <c r="G20" s="62">
        <v>22666.44</v>
      </c>
      <c r="H20" s="62">
        <f t="shared" si="0"/>
        <v>17333.56</v>
      </c>
      <c r="I20" s="67"/>
    </row>
    <row r="21" ht="25" customHeight="1" spans="1:9">
      <c r="A21" s="59">
        <v>17</v>
      </c>
      <c r="B21" s="60" t="s">
        <v>119</v>
      </c>
      <c r="C21" s="61" t="s">
        <v>120</v>
      </c>
      <c r="D21" s="39" t="s">
        <v>41</v>
      </c>
      <c r="E21" s="39">
        <v>3</v>
      </c>
      <c r="F21" s="62">
        <v>438000</v>
      </c>
      <c r="G21" s="62">
        <v>248199.66</v>
      </c>
      <c r="H21" s="62">
        <f t="shared" si="0"/>
        <v>189800.34</v>
      </c>
      <c r="I21" s="67"/>
    </row>
    <row r="22" ht="25" customHeight="1" spans="1:9">
      <c r="A22" s="59">
        <v>18</v>
      </c>
      <c r="B22" s="60" t="s">
        <v>121</v>
      </c>
      <c r="C22" s="61" t="s">
        <v>122</v>
      </c>
      <c r="D22" s="39" t="s">
        <v>41</v>
      </c>
      <c r="E22" s="39">
        <v>2</v>
      </c>
      <c r="F22" s="62">
        <v>50848</v>
      </c>
      <c r="G22" s="62">
        <v>24011.48</v>
      </c>
      <c r="H22" s="62">
        <f t="shared" si="0"/>
        <v>26836.52</v>
      </c>
      <c r="I22" s="67"/>
    </row>
    <row r="23" ht="25" customHeight="1" spans="1:9">
      <c r="A23" s="59">
        <v>19</v>
      </c>
      <c r="B23" s="60" t="s">
        <v>54</v>
      </c>
      <c r="C23" s="61" t="s">
        <v>55</v>
      </c>
      <c r="D23" s="39" t="s">
        <v>34</v>
      </c>
      <c r="E23" s="39">
        <v>1</v>
      </c>
      <c r="F23" s="62">
        <v>131000</v>
      </c>
      <c r="G23" s="62">
        <v>74233.22</v>
      </c>
      <c r="H23" s="62">
        <f t="shared" si="0"/>
        <v>56766.78</v>
      </c>
      <c r="I23" s="67"/>
    </row>
    <row r="24" ht="29" customHeight="1" spans="1:9">
      <c r="A24" s="59">
        <v>20</v>
      </c>
      <c r="B24" s="60" t="s">
        <v>123</v>
      </c>
      <c r="C24" s="61" t="s">
        <v>124</v>
      </c>
      <c r="D24" s="39" t="s">
        <v>34</v>
      </c>
      <c r="E24" s="39">
        <v>2</v>
      </c>
      <c r="F24" s="62">
        <v>7860</v>
      </c>
      <c r="G24" s="62">
        <v>3711.44</v>
      </c>
      <c r="H24" s="62">
        <f t="shared" si="0"/>
        <v>4148.56</v>
      </c>
      <c r="I24" s="67"/>
    </row>
    <row r="25" ht="25" customHeight="1" spans="1:9">
      <c r="A25" s="59">
        <v>21</v>
      </c>
      <c r="B25" s="60" t="s">
        <v>56</v>
      </c>
      <c r="C25" s="39"/>
      <c r="D25" s="39" t="s">
        <v>41</v>
      </c>
      <c r="E25" s="39">
        <v>15</v>
      </c>
      <c r="F25" s="62">
        <v>9000</v>
      </c>
      <c r="G25" s="62">
        <v>1698.3</v>
      </c>
      <c r="H25" s="62">
        <f t="shared" si="0"/>
        <v>7301.7</v>
      </c>
      <c r="I25" s="67"/>
    </row>
    <row r="26" ht="25" customHeight="1" spans="1:9">
      <c r="A26" s="59">
        <v>22</v>
      </c>
      <c r="B26" s="60" t="s">
        <v>57</v>
      </c>
      <c r="C26" s="61" t="s">
        <v>58</v>
      </c>
      <c r="D26" s="39" t="s">
        <v>59</v>
      </c>
      <c r="E26" s="39">
        <v>6</v>
      </c>
      <c r="F26" s="62">
        <v>23400</v>
      </c>
      <c r="G26" s="62">
        <v>13260</v>
      </c>
      <c r="H26" s="62">
        <f t="shared" si="0"/>
        <v>10140</v>
      </c>
      <c r="I26" s="67"/>
    </row>
    <row r="27" ht="25" customHeight="1" spans="1:9">
      <c r="A27" s="59">
        <v>23</v>
      </c>
      <c r="B27" s="60" t="s">
        <v>60</v>
      </c>
      <c r="C27" s="61" t="s">
        <v>61</v>
      </c>
      <c r="D27" s="39" t="s">
        <v>41</v>
      </c>
      <c r="E27" s="39">
        <v>18</v>
      </c>
      <c r="F27" s="62">
        <v>227268</v>
      </c>
      <c r="G27" s="62">
        <v>128783.16</v>
      </c>
      <c r="H27" s="62">
        <f t="shared" si="0"/>
        <v>98484.84</v>
      </c>
      <c r="I27" s="67"/>
    </row>
    <row r="28" ht="25" customHeight="1" spans="1:9">
      <c r="A28" s="59">
        <v>24</v>
      </c>
      <c r="B28" s="60" t="s">
        <v>125</v>
      </c>
      <c r="C28" s="61" t="s">
        <v>126</v>
      </c>
      <c r="D28" s="39" t="s">
        <v>34</v>
      </c>
      <c r="E28" s="39">
        <v>1</v>
      </c>
      <c r="F28" s="62">
        <v>40000</v>
      </c>
      <c r="G28" s="64">
        <v>11333.22</v>
      </c>
      <c r="H28" s="62">
        <f t="shared" si="0"/>
        <v>28666.78</v>
      </c>
      <c r="I28" s="67"/>
    </row>
    <row r="29" ht="25" customHeight="1" spans="1:9">
      <c r="A29" s="59">
        <v>25</v>
      </c>
      <c r="B29" s="60" t="s">
        <v>62</v>
      </c>
      <c r="C29" s="61" t="s">
        <v>63</v>
      </c>
      <c r="D29" s="39" t="s">
        <v>41</v>
      </c>
      <c r="E29" s="39">
        <v>6</v>
      </c>
      <c r="F29" s="62">
        <v>105000</v>
      </c>
      <c r="G29" s="62">
        <v>59500.68</v>
      </c>
      <c r="H29" s="62">
        <f t="shared" si="0"/>
        <v>45499.32</v>
      </c>
      <c r="I29" s="67"/>
    </row>
    <row r="30" ht="25" customHeight="1" spans="1:9">
      <c r="A30" s="59">
        <v>26</v>
      </c>
      <c r="B30" s="60" t="s">
        <v>127</v>
      </c>
      <c r="C30" s="61"/>
      <c r="D30" s="39" t="s">
        <v>41</v>
      </c>
      <c r="E30" s="39">
        <v>60</v>
      </c>
      <c r="F30" s="62">
        <v>30240</v>
      </c>
      <c r="G30" s="62">
        <v>5712</v>
      </c>
      <c r="H30" s="62">
        <f t="shared" si="0"/>
        <v>24528</v>
      </c>
      <c r="I30" s="67"/>
    </row>
    <row r="31" ht="25" customHeight="1" spans="1:9">
      <c r="A31" s="59">
        <v>27</v>
      </c>
      <c r="B31" s="60" t="s">
        <v>128</v>
      </c>
      <c r="C31" s="61"/>
      <c r="D31" s="39" t="s">
        <v>41</v>
      </c>
      <c r="E31" s="39">
        <v>60</v>
      </c>
      <c r="F31" s="62">
        <v>38880</v>
      </c>
      <c r="G31" s="62">
        <v>7344</v>
      </c>
      <c r="H31" s="62">
        <f t="shared" si="0"/>
        <v>31536</v>
      </c>
      <c r="I31" s="67"/>
    </row>
    <row r="32" ht="25" customHeight="1" spans="1:9">
      <c r="A32" s="59">
        <v>28</v>
      </c>
      <c r="B32" s="60" t="s">
        <v>129</v>
      </c>
      <c r="C32" s="61" t="s">
        <v>130</v>
      </c>
      <c r="D32" s="39" t="s">
        <v>34</v>
      </c>
      <c r="E32" s="39">
        <v>1</v>
      </c>
      <c r="F32" s="62">
        <v>260000</v>
      </c>
      <c r="G32" s="64">
        <v>147333.22</v>
      </c>
      <c r="H32" s="62">
        <f t="shared" si="0"/>
        <v>112666.78</v>
      </c>
      <c r="I32" s="67"/>
    </row>
    <row r="33" ht="25" customHeight="1" spans="1:9">
      <c r="A33" s="59">
        <v>29</v>
      </c>
      <c r="B33" s="60" t="s">
        <v>131</v>
      </c>
      <c r="C33" s="61" t="s">
        <v>132</v>
      </c>
      <c r="D33" s="39" t="s">
        <v>34</v>
      </c>
      <c r="E33" s="39">
        <v>2</v>
      </c>
      <c r="F33" s="62">
        <v>2000</v>
      </c>
      <c r="G33" s="62">
        <v>1133.56</v>
      </c>
      <c r="H33" s="62">
        <f t="shared" si="0"/>
        <v>866.44</v>
      </c>
      <c r="I33" s="67"/>
    </row>
    <row r="34" ht="25" customHeight="1" spans="1:9">
      <c r="A34" s="59">
        <v>30</v>
      </c>
      <c r="B34" s="60" t="s">
        <v>64</v>
      </c>
      <c r="C34" s="39"/>
      <c r="D34" s="39" t="s">
        <v>41</v>
      </c>
      <c r="E34" s="39">
        <v>50</v>
      </c>
      <c r="F34" s="62">
        <v>30000</v>
      </c>
      <c r="G34" s="62">
        <v>5661</v>
      </c>
      <c r="H34" s="62">
        <f t="shared" si="0"/>
        <v>24339</v>
      </c>
      <c r="I34" s="67"/>
    </row>
    <row r="35" ht="25" customHeight="1" spans="1:9">
      <c r="A35" s="59">
        <v>31</v>
      </c>
      <c r="B35" s="60" t="s">
        <v>133</v>
      </c>
      <c r="C35" s="61" t="s">
        <v>134</v>
      </c>
      <c r="D35" s="39" t="s">
        <v>34</v>
      </c>
      <c r="E35" s="39">
        <v>1</v>
      </c>
      <c r="F35" s="62">
        <v>5170000</v>
      </c>
      <c r="G35" s="64">
        <v>2929666.78</v>
      </c>
      <c r="H35" s="62">
        <f t="shared" si="0"/>
        <v>2240333.22</v>
      </c>
      <c r="I35" s="67"/>
    </row>
    <row r="36" ht="25" customHeight="1" spans="1:9">
      <c r="A36" s="59">
        <v>32</v>
      </c>
      <c r="B36" s="60" t="s">
        <v>65</v>
      </c>
      <c r="C36" s="61" t="s">
        <v>66</v>
      </c>
      <c r="D36" s="39" t="s">
        <v>59</v>
      </c>
      <c r="E36" s="39">
        <v>12</v>
      </c>
      <c r="F36" s="62">
        <v>46800</v>
      </c>
      <c r="G36" s="62">
        <v>26520</v>
      </c>
      <c r="H36" s="62">
        <f t="shared" si="0"/>
        <v>20280</v>
      </c>
      <c r="I36" s="67"/>
    </row>
    <row r="37" ht="25" customHeight="1" spans="1:9">
      <c r="A37" s="59">
        <v>33</v>
      </c>
      <c r="B37" s="60" t="s">
        <v>67</v>
      </c>
      <c r="C37" s="61" t="s">
        <v>68</v>
      </c>
      <c r="D37" s="39" t="s">
        <v>34</v>
      </c>
      <c r="E37" s="39">
        <v>1</v>
      </c>
      <c r="F37" s="62">
        <v>120000</v>
      </c>
      <c r="G37" s="64">
        <v>68000</v>
      </c>
      <c r="H37" s="62">
        <f t="shared" si="0"/>
        <v>52000</v>
      </c>
      <c r="I37" s="39"/>
    </row>
    <row r="38" ht="25" customHeight="1" spans="1:9">
      <c r="A38" s="59">
        <v>34</v>
      </c>
      <c r="B38" s="60" t="s">
        <v>69</v>
      </c>
      <c r="C38" s="61" t="s">
        <v>70</v>
      </c>
      <c r="D38" s="39" t="s">
        <v>34</v>
      </c>
      <c r="E38" s="39">
        <v>1</v>
      </c>
      <c r="F38" s="62">
        <v>189000</v>
      </c>
      <c r="G38" s="64">
        <v>107100</v>
      </c>
      <c r="H38" s="62">
        <f t="shared" ref="H38:H64" si="1">F38-G38</f>
        <v>81900</v>
      </c>
      <c r="I38" s="39"/>
    </row>
    <row r="39" ht="25" customHeight="1" spans="1:9">
      <c r="A39" s="59">
        <v>35</v>
      </c>
      <c r="B39" s="60" t="s">
        <v>71</v>
      </c>
      <c r="C39" s="61" t="s">
        <v>72</v>
      </c>
      <c r="D39" s="39" t="s">
        <v>34</v>
      </c>
      <c r="E39" s="39">
        <v>1</v>
      </c>
      <c r="F39" s="62">
        <v>700000</v>
      </c>
      <c r="G39" s="64">
        <v>396666.78</v>
      </c>
      <c r="H39" s="62">
        <f t="shared" si="1"/>
        <v>303333.22</v>
      </c>
      <c r="I39" s="39"/>
    </row>
    <row r="40" ht="25" customHeight="1" spans="1:9">
      <c r="A40" s="59">
        <v>36</v>
      </c>
      <c r="B40" s="60" t="s">
        <v>73</v>
      </c>
      <c r="C40" s="61" t="s">
        <v>74</v>
      </c>
      <c r="D40" s="39" t="s">
        <v>34</v>
      </c>
      <c r="E40" s="39">
        <v>1</v>
      </c>
      <c r="F40" s="62">
        <v>105200</v>
      </c>
      <c r="G40" s="64">
        <v>59613.22</v>
      </c>
      <c r="H40" s="62">
        <f t="shared" si="1"/>
        <v>45586.78</v>
      </c>
      <c r="I40" s="39"/>
    </row>
    <row r="41" ht="25" customHeight="1" spans="1:9">
      <c r="A41" s="59">
        <v>37</v>
      </c>
      <c r="B41" s="60" t="s">
        <v>135</v>
      </c>
      <c r="C41" s="61"/>
      <c r="D41" s="39" t="s">
        <v>116</v>
      </c>
      <c r="E41" s="39">
        <v>1</v>
      </c>
      <c r="F41" s="62">
        <v>3346</v>
      </c>
      <c r="G41" s="64">
        <v>1896.18</v>
      </c>
      <c r="H41" s="62">
        <f t="shared" si="1"/>
        <v>1449.82</v>
      </c>
      <c r="I41" s="39"/>
    </row>
    <row r="42" ht="27" spans="1:9">
      <c r="A42" s="59">
        <v>38</v>
      </c>
      <c r="B42" s="60" t="s">
        <v>136</v>
      </c>
      <c r="C42" s="61" t="s">
        <v>137</v>
      </c>
      <c r="D42" s="39" t="s">
        <v>34</v>
      </c>
      <c r="E42" s="39">
        <v>1</v>
      </c>
      <c r="F42" s="62">
        <v>35000</v>
      </c>
      <c r="G42" s="64">
        <v>19833.22</v>
      </c>
      <c r="H42" s="62">
        <f t="shared" si="1"/>
        <v>15166.78</v>
      </c>
      <c r="I42" s="39"/>
    </row>
    <row r="43" ht="25" customHeight="1" spans="1:9">
      <c r="A43" s="59">
        <v>39</v>
      </c>
      <c r="B43" s="60" t="s">
        <v>75</v>
      </c>
      <c r="C43" s="61" t="s">
        <v>76</v>
      </c>
      <c r="D43" s="39" t="s">
        <v>34</v>
      </c>
      <c r="E43" s="39">
        <v>1</v>
      </c>
      <c r="F43" s="62">
        <v>251000</v>
      </c>
      <c r="G43" s="64">
        <v>142233.22</v>
      </c>
      <c r="H43" s="62">
        <f t="shared" si="1"/>
        <v>108766.78</v>
      </c>
      <c r="I43" s="39"/>
    </row>
    <row r="44" ht="25" customHeight="1" spans="1:9">
      <c r="A44" s="59">
        <v>40</v>
      </c>
      <c r="B44" s="60" t="s">
        <v>77</v>
      </c>
      <c r="C44" s="61" t="s">
        <v>78</v>
      </c>
      <c r="D44" s="39" t="s">
        <v>34</v>
      </c>
      <c r="E44" s="39">
        <v>3</v>
      </c>
      <c r="F44" s="62">
        <v>26850</v>
      </c>
      <c r="G44" s="62">
        <v>15215.34</v>
      </c>
      <c r="H44" s="62">
        <f t="shared" si="1"/>
        <v>11634.66</v>
      </c>
      <c r="I44" s="67"/>
    </row>
    <row r="45" ht="25" customHeight="1" spans="1:9">
      <c r="A45" s="59">
        <v>41</v>
      </c>
      <c r="B45" s="60" t="s">
        <v>79</v>
      </c>
      <c r="C45" s="61" t="s">
        <v>80</v>
      </c>
      <c r="D45" s="39" t="s">
        <v>34</v>
      </c>
      <c r="E45" s="39">
        <v>1</v>
      </c>
      <c r="F45" s="62">
        <v>9800</v>
      </c>
      <c r="G45" s="64">
        <v>5553.22</v>
      </c>
      <c r="H45" s="62">
        <f t="shared" si="1"/>
        <v>4246.78</v>
      </c>
      <c r="I45" s="39"/>
    </row>
    <row r="46" ht="25" customHeight="1" spans="1:9">
      <c r="A46" s="59">
        <v>42</v>
      </c>
      <c r="B46" s="60" t="s">
        <v>81</v>
      </c>
      <c r="C46" s="61" t="s">
        <v>82</v>
      </c>
      <c r="D46" s="39" t="s">
        <v>34</v>
      </c>
      <c r="E46" s="39">
        <v>3</v>
      </c>
      <c r="F46" s="62">
        <v>28740</v>
      </c>
      <c r="G46" s="62">
        <v>16286.34</v>
      </c>
      <c r="H46" s="62">
        <f t="shared" si="1"/>
        <v>12453.66</v>
      </c>
      <c r="I46" s="67"/>
    </row>
    <row r="47" ht="25" customHeight="1" spans="1:9">
      <c r="A47" s="59">
        <v>43</v>
      </c>
      <c r="B47" s="60" t="s">
        <v>83</v>
      </c>
      <c r="C47" s="61" t="s">
        <v>84</v>
      </c>
      <c r="D47" s="39" t="s">
        <v>34</v>
      </c>
      <c r="E47" s="39">
        <v>30</v>
      </c>
      <c r="F47" s="62">
        <v>138000</v>
      </c>
      <c r="G47" s="62">
        <v>65167.8</v>
      </c>
      <c r="H47" s="62">
        <f t="shared" si="1"/>
        <v>72832.2</v>
      </c>
      <c r="I47" s="67"/>
    </row>
    <row r="48" ht="25" customHeight="1" spans="1:9">
      <c r="A48" s="59">
        <v>44</v>
      </c>
      <c r="B48" s="60" t="s">
        <v>85</v>
      </c>
      <c r="C48" s="61" t="s">
        <v>86</v>
      </c>
      <c r="D48" s="39" t="s">
        <v>34</v>
      </c>
      <c r="E48" s="39">
        <v>1</v>
      </c>
      <c r="F48" s="62">
        <v>11000</v>
      </c>
      <c r="G48" s="64">
        <v>5194.52</v>
      </c>
      <c r="H48" s="62">
        <f t="shared" si="1"/>
        <v>5805.48</v>
      </c>
      <c r="I48" s="39"/>
    </row>
    <row r="49" ht="25" customHeight="1" spans="1:9">
      <c r="A49" s="59">
        <v>45</v>
      </c>
      <c r="B49" s="60" t="s">
        <v>87</v>
      </c>
      <c r="C49" s="39"/>
      <c r="D49" s="39" t="s">
        <v>34</v>
      </c>
      <c r="E49" s="39">
        <v>12</v>
      </c>
      <c r="F49" s="62">
        <v>12000</v>
      </c>
      <c r="G49" s="62">
        <v>6801.36</v>
      </c>
      <c r="H49" s="62">
        <f t="shared" si="1"/>
        <v>5198.64</v>
      </c>
      <c r="I49" s="67"/>
    </row>
    <row r="50" ht="25" customHeight="1" spans="1:9">
      <c r="A50" s="59">
        <v>46</v>
      </c>
      <c r="B50" s="60" t="s">
        <v>138</v>
      </c>
      <c r="C50" s="61" t="s">
        <v>139</v>
      </c>
      <c r="D50" s="39" t="s">
        <v>34</v>
      </c>
      <c r="E50" s="39">
        <v>12</v>
      </c>
      <c r="F50" s="62">
        <v>36000</v>
      </c>
      <c r="G50" s="62">
        <v>20400</v>
      </c>
      <c r="H50" s="62">
        <f t="shared" si="1"/>
        <v>15600</v>
      </c>
      <c r="I50" s="67"/>
    </row>
    <row r="51" ht="25" customHeight="1" spans="1:9">
      <c r="A51" s="59">
        <v>47</v>
      </c>
      <c r="B51" s="60" t="s">
        <v>88</v>
      </c>
      <c r="C51" s="61" t="s">
        <v>89</v>
      </c>
      <c r="D51" s="39" t="s">
        <v>34</v>
      </c>
      <c r="E51" s="39">
        <v>6</v>
      </c>
      <c r="F51" s="62">
        <v>261000</v>
      </c>
      <c r="G51" s="62">
        <v>147900</v>
      </c>
      <c r="H51" s="62">
        <f t="shared" si="1"/>
        <v>113100</v>
      </c>
      <c r="I51" s="67"/>
    </row>
    <row r="52" ht="25" customHeight="1" spans="1:9">
      <c r="A52" s="59">
        <v>48</v>
      </c>
      <c r="B52" s="60" t="s">
        <v>140</v>
      </c>
      <c r="C52" s="61" t="s">
        <v>141</v>
      </c>
      <c r="D52" s="39" t="s">
        <v>34</v>
      </c>
      <c r="E52" s="39">
        <v>3</v>
      </c>
      <c r="F52" s="62">
        <v>49500</v>
      </c>
      <c r="G52" s="62">
        <v>14025</v>
      </c>
      <c r="H52" s="62">
        <f t="shared" si="1"/>
        <v>35475</v>
      </c>
      <c r="I52" s="67"/>
    </row>
    <row r="53" ht="25" customHeight="1" spans="1:9">
      <c r="A53" s="59">
        <v>49</v>
      </c>
      <c r="B53" s="60" t="s">
        <v>90</v>
      </c>
      <c r="C53" s="61" t="s">
        <v>91</v>
      </c>
      <c r="D53" s="39" t="s">
        <v>34</v>
      </c>
      <c r="E53" s="39">
        <v>2</v>
      </c>
      <c r="F53" s="62">
        <v>90000</v>
      </c>
      <c r="G53" s="62">
        <v>42500</v>
      </c>
      <c r="H53" s="62">
        <f t="shared" si="1"/>
        <v>47500</v>
      </c>
      <c r="I53" s="67"/>
    </row>
    <row r="54" ht="25" customHeight="1" spans="1:9">
      <c r="A54" s="59">
        <v>50</v>
      </c>
      <c r="B54" s="60" t="s">
        <v>142</v>
      </c>
      <c r="C54" s="61" t="s">
        <v>143</v>
      </c>
      <c r="D54" s="39" t="s">
        <v>34</v>
      </c>
      <c r="E54" s="39">
        <v>1</v>
      </c>
      <c r="F54" s="62">
        <v>723100</v>
      </c>
      <c r="G54" s="64">
        <v>409756.78</v>
      </c>
      <c r="H54" s="62">
        <f t="shared" si="1"/>
        <v>313343.22</v>
      </c>
      <c r="I54" s="39"/>
    </row>
    <row r="55" ht="25" customHeight="1" spans="1:9">
      <c r="A55" s="59">
        <v>51</v>
      </c>
      <c r="B55" s="60" t="s">
        <v>92</v>
      </c>
      <c r="C55" s="61" t="s">
        <v>93</v>
      </c>
      <c r="D55" s="39" t="s">
        <v>34</v>
      </c>
      <c r="E55" s="39">
        <v>24</v>
      </c>
      <c r="F55" s="62">
        <v>156000</v>
      </c>
      <c r="G55" s="62">
        <v>88397.28</v>
      </c>
      <c r="H55" s="62">
        <f t="shared" si="1"/>
        <v>67602.72</v>
      </c>
      <c r="I55" s="67"/>
    </row>
    <row r="56" ht="25" customHeight="1" spans="1:9">
      <c r="A56" s="59">
        <v>52</v>
      </c>
      <c r="B56" s="60" t="s">
        <v>94</v>
      </c>
      <c r="C56" s="61" t="s">
        <v>95</v>
      </c>
      <c r="D56" s="39" t="s">
        <v>34</v>
      </c>
      <c r="E56" s="39">
        <v>21</v>
      </c>
      <c r="F56" s="62">
        <v>94500</v>
      </c>
      <c r="G56" s="62">
        <v>53550</v>
      </c>
      <c r="H56" s="62">
        <f t="shared" si="1"/>
        <v>40950</v>
      </c>
      <c r="I56" s="67"/>
    </row>
    <row r="57" ht="25" customHeight="1" spans="1:9">
      <c r="A57" s="59">
        <v>53</v>
      </c>
      <c r="B57" s="60" t="s">
        <v>144</v>
      </c>
      <c r="C57" s="61" t="s">
        <v>145</v>
      </c>
      <c r="D57" s="39" t="s">
        <v>97</v>
      </c>
      <c r="E57" s="39">
        <v>3</v>
      </c>
      <c r="F57" s="62">
        <v>7200</v>
      </c>
      <c r="G57" s="62">
        <v>4080</v>
      </c>
      <c r="H57" s="62">
        <f t="shared" si="1"/>
        <v>3120</v>
      </c>
      <c r="I57" s="67"/>
    </row>
    <row r="58" ht="25" customHeight="1" spans="1:9">
      <c r="A58" s="59">
        <v>54</v>
      </c>
      <c r="B58" s="60" t="s">
        <v>96</v>
      </c>
      <c r="C58" s="61"/>
      <c r="D58" s="39" t="s">
        <v>97</v>
      </c>
      <c r="E58" s="39">
        <v>30</v>
      </c>
      <c r="F58" s="62">
        <v>24000</v>
      </c>
      <c r="G58" s="62">
        <v>4528.8</v>
      </c>
      <c r="H58" s="62">
        <f t="shared" si="1"/>
        <v>19471.2</v>
      </c>
      <c r="I58" s="67"/>
    </row>
    <row r="59" s="36" customFormat="1" ht="25" customHeight="1" spans="1:9">
      <c r="A59" s="59">
        <v>55</v>
      </c>
      <c r="B59" s="60" t="s">
        <v>146</v>
      </c>
      <c r="C59" s="61" t="s">
        <v>147</v>
      </c>
      <c r="D59" s="39" t="s">
        <v>34</v>
      </c>
      <c r="E59" s="39">
        <v>2</v>
      </c>
      <c r="F59" s="62">
        <v>2304</v>
      </c>
      <c r="G59" s="62">
        <v>1088</v>
      </c>
      <c r="H59" s="62">
        <f t="shared" si="1"/>
        <v>1216</v>
      </c>
      <c r="I59" s="67"/>
    </row>
    <row r="60" s="36" customFormat="1" ht="25" customHeight="1" spans="1:9">
      <c r="A60" s="59">
        <v>56</v>
      </c>
      <c r="B60" s="60" t="s">
        <v>148</v>
      </c>
      <c r="C60" s="61" t="s">
        <v>149</v>
      </c>
      <c r="D60" s="39" t="s">
        <v>34</v>
      </c>
      <c r="E60" s="39">
        <v>4</v>
      </c>
      <c r="F60" s="62">
        <v>4400</v>
      </c>
      <c r="G60" s="62">
        <v>2492.88</v>
      </c>
      <c r="H60" s="62">
        <f t="shared" si="1"/>
        <v>1907.12</v>
      </c>
      <c r="I60" s="67"/>
    </row>
    <row r="61" ht="25" customHeight="1" spans="1:9">
      <c r="A61" s="59">
        <v>57</v>
      </c>
      <c r="B61" s="60" t="s">
        <v>98</v>
      </c>
      <c r="C61" s="61"/>
      <c r="D61" s="39" t="s">
        <v>97</v>
      </c>
      <c r="E61" s="39">
        <v>8</v>
      </c>
      <c r="F61" s="62">
        <v>20000</v>
      </c>
      <c r="G61" s="62">
        <v>11334.24</v>
      </c>
      <c r="H61" s="62">
        <f t="shared" si="1"/>
        <v>8665.76</v>
      </c>
      <c r="I61" s="67"/>
    </row>
    <row r="62" ht="25" customHeight="1" spans="1:9">
      <c r="A62" s="59">
        <v>58</v>
      </c>
      <c r="B62" s="60" t="s">
        <v>150</v>
      </c>
      <c r="C62" s="61" t="s">
        <v>151</v>
      </c>
      <c r="D62" s="39" t="s">
        <v>34</v>
      </c>
      <c r="E62" s="39">
        <v>10</v>
      </c>
      <c r="F62" s="62">
        <v>150000</v>
      </c>
      <c r="G62" s="62">
        <v>85000</v>
      </c>
      <c r="H62" s="62">
        <f t="shared" si="1"/>
        <v>65000</v>
      </c>
      <c r="I62" s="67"/>
    </row>
    <row r="63" ht="25" customHeight="1" spans="1:9">
      <c r="A63" s="59">
        <v>59</v>
      </c>
      <c r="B63" s="60" t="s">
        <v>152</v>
      </c>
      <c r="C63" s="61" t="s">
        <v>153</v>
      </c>
      <c r="D63" s="39" t="s">
        <v>34</v>
      </c>
      <c r="E63" s="39">
        <v>5</v>
      </c>
      <c r="F63" s="62">
        <v>37500</v>
      </c>
      <c r="G63" s="62">
        <v>21250</v>
      </c>
      <c r="H63" s="62">
        <f t="shared" si="1"/>
        <v>16250</v>
      </c>
      <c r="I63" s="67"/>
    </row>
    <row r="64" ht="25" customHeight="1" spans="1:9">
      <c r="A64" s="65" t="s">
        <v>154</v>
      </c>
      <c r="B64" s="66"/>
      <c r="C64" s="66"/>
      <c r="D64" s="66"/>
      <c r="E64" s="39">
        <f>SUM(E5:E63)</f>
        <v>554</v>
      </c>
      <c r="F64" s="62">
        <f>SUM(F5:F63)</f>
        <v>11175212</v>
      </c>
      <c r="G64" s="62">
        <f>SUM(G5:G63)</f>
        <v>6169151.14</v>
      </c>
      <c r="H64" s="62">
        <f t="shared" si="1"/>
        <v>5006060.86</v>
      </c>
      <c r="I64" s="39"/>
    </row>
  </sheetData>
  <mergeCells count="2">
    <mergeCell ref="B2:I2"/>
    <mergeCell ref="A64:D64"/>
  </mergeCells>
  <printOptions horizontalCentered="1"/>
  <pageMargins left="0.751388888888889" right="0.751388888888889" top="0.802777777777778" bottom="0.802777777777778" header="0.5" footer="0.5"/>
  <pageSetup paperSize="9" orientation="landscape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zoomScale="150" zoomScaleNormal="150" topLeftCell="A7" workbookViewId="0">
      <selection activeCell="E6" sqref="E6"/>
    </sheetView>
  </sheetViews>
  <sheetFormatPr defaultColWidth="9" defaultRowHeight="13.5" outlineLevelCol="7"/>
  <cols>
    <col min="1" max="2" width="19" style="37" customWidth="1"/>
    <col min="3" max="3" width="16.75" style="37" customWidth="1"/>
    <col min="4" max="4" width="11.375" style="37" customWidth="1"/>
    <col min="5" max="6" width="19" style="37" customWidth="1"/>
    <col min="7" max="7" width="26.5833333333333" style="37" customWidth="1"/>
    <col min="8" max="8" width="9" style="37" hidden="1" customWidth="1"/>
    <col min="9" max="16384" width="9" style="37"/>
  </cols>
  <sheetData>
    <row r="1" ht="29" customHeight="1" spans="1:7">
      <c r="A1" s="38" t="s">
        <v>155</v>
      </c>
      <c r="B1" s="38"/>
      <c r="C1" s="38"/>
      <c r="D1" s="38"/>
      <c r="E1" s="38"/>
      <c r="F1" s="38"/>
      <c r="G1" s="38"/>
    </row>
    <row r="2" s="36" customFormat="1" ht="18" customHeight="1" spans="1:7">
      <c r="A2" s="39" t="s">
        <v>19</v>
      </c>
      <c r="B2" s="40" t="s">
        <v>20</v>
      </c>
      <c r="C2" s="41"/>
      <c r="D2" s="42"/>
      <c r="E2" s="39" t="s">
        <v>21</v>
      </c>
      <c r="F2" s="40" t="s">
        <v>156</v>
      </c>
      <c r="G2" s="42"/>
    </row>
    <row r="3" s="36" customFormat="1" ht="30" customHeight="1" spans="1:7">
      <c r="A3" s="39" t="s">
        <v>23</v>
      </c>
      <c r="B3" s="43" t="s">
        <v>24</v>
      </c>
      <c r="C3" s="44"/>
      <c r="D3" s="45"/>
      <c r="E3" s="39" t="s">
        <v>25</v>
      </c>
      <c r="F3" s="40" t="s">
        <v>26</v>
      </c>
      <c r="G3" s="42"/>
    </row>
    <row r="4" s="36" customFormat="1" ht="18" customHeight="1" spans="1:7">
      <c r="A4" s="39" t="s">
        <v>3</v>
      </c>
      <c r="B4" s="39" t="s">
        <v>27</v>
      </c>
      <c r="C4" s="39" t="s">
        <v>28</v>
      </c>
      <c r="D4" s="39" t="s">
        <v>11</v>
      </c>
      <c r="E4" s="39" t="s">
        <v>29</v>
      </c>
      <c r="F4" s="39" t="s">
        <v>30</v>
      </c>
      <c r="G4" s="39" t="s">
        <v>10</v>
      </c>
    </row>
    <row r="5" ht="18" customHeight="1" spans="1:7">
      <c r="A5" s="46" t="s">
        <v>44</v>
      </c>
      <c r="B5" s="47" t="s">
        <v>45</v>
      </c>
      <c r="C5" s="39" t="s">
        <v>34</v>
      </c>
      <c r="D5" s="39">
        <v>2</v>
      </c>
      <c r="E5" s="39">
        <v>2440</v>
      </c>
      <c r="F5" s="39">
        <f>389.72*D5</f>
        <v>779.44</v>
      </c>
      <c r="G5" s="48"/>
    </row>
    <row r="6" ht="18" customHeight="1" spans="1:7">
      <c r="A6" s="46" t="s">
        <v>46</v>
      </c>
      <c r="B6" s="39"/>
      <c r="C6" s="39" t="s">
        <v>41</v>
      </c>
      <c r="D6" s="39">
        <v>3</v>
      </c>
      <c r="E6" s="39">
        <v>5136</v>
      </c>
      <c r="F6" s="39">
        <f>218.73*D6</f>
        <v>656.19</v>
      </c>
      <c r="G6" s="48"/>
    </row>
    <row r="7" ht="18" customHeight="1" spans="1:7">
      <c r="A7" s="46" t="s">
        <v>56</v>
      </c>
      <c r="B7" s="39"/>
      <c r="C7" s="39" t="s">
        <v>41</v>
      </c>
      <c r="D7" s="39">
        <v>62</v>
      </c>
      <c r="E7" s="39">
        <v>37200</v>
      </c>
      <c r="F7" s="39">
        <f>76.59*D7</f>
        <v>4748.58</v>
      </c>
      <c r="G7" s="48"/>
    </row>
    <row r="8" ht="18" customHeight="1" spans="1:8">
      <c r="A8" s="46" t="s">
        <v>83</v>
      </c>
      <c r="B8" s="47" t="s">
        <v>84</v>
      </c>
      <c r="C8" s="39" t="s">
        <v>34</v>
      </c>
      <c r="D8" s="39">
        <v>10</v>
      </c>
      <c r="E8" s="39">
        <v>13800</v>
      </c>
      <c r="F8" s="39">
        <f>1469.47*3</f>
        <v>4408.41</v>
      </c>
      <c r="G8" s="48"/>
      <c r="H8" s="37">
        <f>E8/3</f>
        <v>4600</v>
      </c>
    </row>
    <row r="9" ht="18" customHeight="1" spans="1:7">
      <c r="A9" s="40" t="s">
        <v>16</v>
      </c>
      <c r="B9" s="41"/>
      <c r="C9" s="42"/>
      <c r="D9" s="39">
        <f>SUM(D5:D8)</f>
        <v>77</v>
      </c>
      <c r="E9" s="39">
        <f>SUM(E5:E8)</f>
        <v>58576</v>
      </c>
      <c r="F9" s="39">
        <f>SUM(F5:F8)</f>
        <v>10592.62</v>
      </c>
      <c r="G9" s="49"/>
    </row>
    <row r="10" ht="21" customHeight="1" spans="1:7">
      <c r="A10" s="50" t="s">
        <v>101</v>
      </c>
      <c r="B10" s="39" t="s">
        <v>102</v>
      </c>
      <c r="C10" s="39"/>
      <c r="D10" s="39" t="s">
        <v>157</v>
      </c>
      <c r="E10" s="39"/>
      <c r="F10" s="39" t="s">
        <v>103</v>
      </c>
      <c r="G10" s="39"/>
    </row>
    <row r="11" ht="188" customHeight="1" spans="1:7">
      <c r="A11" s="51"/>
      <c r="B11" s="52" t="s">
        <v>158</v>
      </c>
      <c r="C11" s="53"/>
      <c r="D11" s="52" t="s">
        <v>159</v>
      </c>
      <c r="E11" s="53"/>
      <c r="F11" s="52" t="s">
        <v>160</v>
      </c>
      <c r="G11" s="53"/>
    </row>
  </sheetData>
  <mergeCells count="13">
    <mergeCell ref="A1:G1"/>
    <mergeCell ref="B2:D2"/>
    <mergeCell ref="F2:G2"/>
    <mergeCell ref="B3:D3"/>
    <mergeCell ref="F3:G3"/>
    <mergeCell ref="A9:C9"/>
    <mergeCell ref="B10:C10"/>
    <mergeCell ref="D10:E10"/>
    <mergeCell ref="F10:G10"/>
    <mergeCell ref="B11:C11"/>
    <mergeCell ref="D11:E11"/>
    <mergeCell ref="F11:G11"/>
    <mergeCell ref="A10:A1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1"/>
  <sheetViews>
    <sheetView zoomScale="130" zoomScaleNormal="130" topLeftCell="A130" workbookViewId="0">
      <selection activeCell="H138" sqref="H138"/>
    </sheetView>
  </sheetViews>
  <sheetFormatPr defaultColWidth="9" defaultRowHeight="13.5"/>
  <cols>
    <col min="1" max="1" width="4.25" style="1" customWidth="1"/>
    <col min="2" max="2" width="7.125" style="1" customWidth="1"/>
    <col min="3" max="3" width="8.875" style="1" customWidth="1"/>
    <col min="4" max="4" width="6.625" style="1" customWidth="1"/>
    <col min="5" max="5" width="3.625" style="1" customWidth="1"/>
    <col min="6" max="6" width="6.875" style="1" customWidth="1"/>
    <col min="7" max="7" width="8.75" style="2" customWidth="1"/>
    <col min="8" max="8" width="11.125" style="3" customWidth="1"/>
    <col min="9" max="9" width="5.75" style="1" customWidth="1"/>
    <col min="10" max="10" width="11.125" style="2"/>
    <col min="11" max="11" width="6.75" style="2" customWidth="1"/>
    <col min="12" max="12" width="9.625" style="2" customWidth="1"/>
    <col min="13" max="13" width="6.625" style="1" customWidth="1"/>
    <col min="14" max="14" width="11.125" style="2"/>
    <col min="15" max="15" width="4.625" style="2" customWidth="1"/>
    <col min="16" max="16" width="8.5" style="2" customWidth="1"/>
    <col min="17" max="17" width="5.75" style="1" customWidth="1"/>
    <col min="18" max="18" width="9.25" style="4" customWidth="1"/>
    <col min="19" max="19" width="6.5" style="1" customWidth="1"/>
    <col min="20" max="16384" width="9" style="1"/>
  </cols>
  <sheetData>
    <row r="1" s="1" customFormat="1" ht="30" customHeight="1" spans="1:19">
      <c r="A1" s="5" t="s">
        <v>161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22"/>
      <c r="S1" s="5"/>
    </row>
    <row r="2" s="1" customFormat="1" ht="35" customHeight="1" spans="1:19">
      <c r="A2" s="6" t="s">
        <v>162</v>
      </c>
      <c r="B2" s="6"/>
      <c r="C2" s="6"/>
      <c r="D2" s="6"/>
      <c r="E2" s="6"/>
      <c r="F2" s="6"/>
      <c r="G2" s="7"/>
      <c r="H2" s="8"/>
      <c r="I2" s="6"/>
      <c r="J2" s="7"/>
      <c r="K2" s="7"/>
      <c r="L2" s="7"/>
      <c r="M2" s="6"/>
      <c r="N2" s="7"/>
      <c r="O2" s="7"/>
      <c r="P2" s="7"/>
      <c r="Q2" s="6"/>
      <c r="R2" s="23"/>
      <c r="S2" s="6"/>
    </row>
    <row r="3" s="1" customFormat="1" ht="33" customHeight="1" spans="1:19">
      <c r="A3" s="9" t="s">
        <v>2</v>
      </c>
      <c r="B3" s="9" t="s">
        <v>3</v>
      </c>
      <c r="C3" s="9" t="s">
        <v>27</v>
      </c>
      <c r="D3" s="9" t="s">
        <v>163</v>
      </c>
      <c r="E3" s="9" t="s">
        <v>28</v>
      </c>
      <c r="F3" s="9" t="s">
        <v>4</v>
      </c>
      <c r="G3" s="10" t="s">
        <v>164</v>
      </c>
      <c r="H3" s="11" t="s">
        <v>5</v>
      </c>
      <c r="I3" s="16" t="s">
        <v>165</v>
      </c>
      <c r="J3" s="16"/>
      <c r="K3" s="16"/>
      <c r="L3" s="16"/>
      <c r="M3" s="16" t="s">
        <v>166</v>
      </c>
      <c r="N3" s="16"/>
      <c r="O3" s="16"/>
      <c r="P3" s="16"/>
      <c r="Q3" s="16" t="s">
        <v>167</v>
      </c>
      <c r="R3" s="24"/>
      <c r="S3" s="16" t="s">
        <v>10</v>
      </c>
    </row>
    <row r="4" s="1" customFormat="1" ht="24" customHeight="1" spans="1:19">
      <c r="A4" s="12"/>
      <c r="B4" s="12"/>
      <c r="C4" s="12"/>
      <c r="D4" s="12"/>
      <c r="E4" s="12"/>
      <c r="F4" s="12"/>
      <c r="G4" s="13"/>
      <c r="H4" s="14"/>
      <c r="I4" s="15" t="s">
        <v>11</v>
      </c>
      <c r="J4" s="20" t="s">
        <v>12</v>
      </c>
      <c r="K4" s="20" t="s">
        <v>168</v>
      </c>
      <c r="L4" s="20" t="s">
        <v>169</v>
      </c>
      <c r="M4" s="15" t="s">
        <v>11</v>
      </c>
      <c r="N4" s="20" t="s">
        <v>12</v>
      </c>
      <c r="O4" s="20" t="s">
        <v>168</v>
      </c>
      <c r="P4" s="20" t="s">
        <v>169</v>
      </c>
      <c r="Q4" s="15" t="s">
        <v>11</v>
      </c>
      <c r="R4" s="21" t="s">
        <v>170</v>
      </c>
      <c r="S4" s="16"/>
    </row>
    <row r="5" s="1" customFormat="1" ht="40" customHeight="1" spans="1:19">
      <c r="A5" s="15">
        <v>1</v>
      </c>
      <c r="B5" s="16" t="s">
        <v>171</v>
      </c>
      <c r="C5" s="16" t="s">
        <v>172</v>
      </c>
      <c r="D5" s="16" t="s">
        <v>173</v>
      </c>
      <c r="E5" s="16" t="s">
        <v>97</v>
      </c>
      <c r="F5" s="16">
        <v>930</v>
      </c>
      <c r="G5" s="17">
        <v>0.6</v>
      </c>
      <c r="H5" s="18">
        <v>558</v>
      </c>
      <c r="I5" s="16">
        <v>0</v>
      </c>
      <c r="J5" s="20">
        <v>360</v>
      </c>
      <c r="K5" s="21"/>
      <c r="L5" s="20">
        <f t="shared" ref="L5:L68" si="0">K5*G5</f>
        <v>0</v>
      </c>
      <c r="M5" s="16">
        <v>330</v>
      </c>
      <c r="N5" s="20">
        <v>198</v>
      </c>
      <c r="O5" s="21"/>
      <c r="P5" s="20">
        <f t="shared" ref="P5:P68" si="1">O5*G5</f>
        <v>0</v>
      </c>
      <c r="Q5" s="16"/>
      <c r="R5" s="21">
        <v>0</v>
      </c>
      <c r="S5" s="16"/>
    </row>
    <row r="6" s="1" customFormat="1" ht="40" customHeight="1" spans="1:19">
      <c r="A6" s="15">
        <v>2</v>
      </c>
      <c r="B6" s="16" t="s">
        <v>174</v>
      </c>
      <c r="C6" s="16" t="s">
        <v>175</v>
      </c>
      <c r="D6" s="16" t="s">
        <v>173</v>
      </c>
      <c r="E6" s="16" t="s">
        <v>97</v>
      </c>
      <c r="F6" s="16">
        <v>930</v>
      </c>
      <c r="G6" s="17">
        <v>0.6</v>
      </c>
      <c r="H6" s="18">
        <v>558</v>
      </c>
      <c r="I6" s="16">
        <v>600</v>
      </c>
      <c r="J6" s="20">
        <v>360</v>
      </c>
      <c r="K6" s="21"/>
      <c r="L6" s="20">
        <f t="shared" si="0"/>
        <v>0</v>
      </c>
      <c r="M6" s="16">
        <v>330</v>
      </c>
      <c r="N6" s="20">
        <v>198</v>
      </c>
      <c r="O6" s="21"/>
      <c r="P6" s="20">
        <f t="shared" si="1"/>
        <v>0</v>
      </c>
      <c r="Q6" s="16"/>
      <c r="R6" s="21">
        <v>0</v>
      </c>
      <c r="S6" s="16"/>
    </row>
    <row r="7" s="1" customFormat="1" ht="40" customHeight="1" spans="1:19">
      <c r="A7" s="15">
        <v>3</v>
      </c>
      <c r="B7" s="16" t="s">
        <v>176</v>
      </c>
      <c r="C7" s="16" t="s">
        <v>177</v>
      </c>
      <c r="D7" s="16" t="s">
        <v>173</v>
      </c>
      <c r="E7" s="16" t="s">
        <v>97</v>
      </c>
      <c r="F7" s="16">
        <v>630</v>
      </c>
      <c r="G7" s="17">
        <v>0.6</v>
      </c>
      <c r="H7" s="18">
        <v>378</v>
      </c>
      <c r="I7" s="16">
        <v>600</v>
      </c>
      <c r="J7" s="20">
        <v>360</v>
      </c>
      <c r="K7" s="21"/>
      <c r="L7" s="20">
        <f t="shared" si="0"/>
        <v>0</v>
      </c>
      <c r="M7" s="16">
        <v>30</v>
      </c>
      <c r="N7" s="20">
        <v>18</v>
      </c>
      <c r="O7" s="21"/>
      <c r="P7" s="20">
        <f t="shared" si="1"/>
        <v>0</v>
      </c>
      <c r="Q7" s="16"/>
      <c r="R7" s="21">
        <v>0</v>
      </c>
      <c r="S7" s="16"/>
    </row>
    <row r="8" s="1" customFormat="1" ht="40" customHeight="1" spans="1:19">
      <c r="A8" s="15">
        <v>4</v>
      </c>
      <c r="B8" s="16" t="s">
        <v>178</v>
      </c>
      <c r="C8" s="16" t="s">
        <v>179</v>
      </c>
      <c r="D8" s="16" t="s">
        <v>173</v>
      </c>
      <c r="E8" s="16" t="s">
        <v>97</v>
      </c>
      <c r="F8" s="16">
        <v>930</v>
      </c>
      <c r="G8" s="17">
        <v>0.6</v>
      </c>
      <c r="H8" s="18">
        <v>558</v>
      </c>
      <c r="I8" s="16">
        <v>600</v>
      </c>
      <c r="J8" s="20">
        <v>360</v>
      </c>
      <c r="K8" s="21"/>
      <c r="L8" s="20">
        <f t="shared" si="0"/>
        <v>0</v>
      </c>
      <c r="M8" s="16">
        <v>330</v>
      </c>
      <c r="N8" s="20">
        <v>198</v>
      </c>
      <c r="O8" s="21"/>
      <c r="P8" s="20">
        <f t="shared" si="1"/>
        <v>0</v>
      </c>
      <c r="Q8" s="16"/>
      <c r="R8" s="21">
        <v>0</v>
      </c>
      <c r="S8" s="16"/>
    </row>
    <row r="9" s="1" customFormat="1" ht="40" customHeight="1" spans="1:19">
      <c r="A9" s="15">
        <v>5</v>
      </c>
      <c r="B9" s="16" t="s">
        <v>180</v>
      </c>
      <c r="C9" s="16" t="s">
        <v>181</v>
      </c>
      <c r="D9" s="16" t="s">
        <v>173</v>
      </c>
      <c r="E9" s="16" t="s">
        <v>182</v>
      </c>
      <c r="F9" s="16">
        <v>6000</v>
      </c>
      <c r="G9" s="17">
        <v>0.05</v>
      </c>
      <c r="H9" s="18">
        <v>300</v>
      </c>
      <c r="I9" s="16">
        <v>3000</v>
      </c>
      <c r="J9" s="20">
        <v>150</v>
      </c>
      <c r="K9" s="21"/>
      <c r="L9" s="20">
        <f t="shared" si="0"/>
        <v>0</v>
      </c>
      <c r="M9" s="16">
        <v>3000</v>
      </c>
      <c r="N9" s="20">
        <v>150</v>
      </c>
      <c r="O9" s="21"/>
      <c r="P9" s="20">
        <f t="shared" si="1"/>
        <v>0</v>
      </c>
      <c r="Q9" s="16"/>
      <c r="R9" s="21">
        <v>0</v>
      </c>
      <c r="S9" s="16"/>
    </row>
    <row r="10" s="1" customFormat="1" ht="40" customHeight="1" spans="1:19">
      <c r="A10" s="15">
        <v>6</v>
      </c>
      <c r="B10" s="16" t="s">
        <v>183</v>
      </c>
      <c r="C10" s="16" t="s">
        <v>184</v>
      </c>
      <c r="D10" s="16" t="s">
        <v>173</v>
      </c>
      <c r="E10" s="16" t="s">
        <v>185</v>
      </c>
      <c r="F10" s="16">
        <v>100</v>
      </c>
      <c r="G10" s="17">
        <v>3.97</v>
      </c>
      <c r="H10" s="18">
        <v>397</v>
      </c>
      <c r="I10" s="16">
        <v>50</v>
      </c>
      <c r="J10" s="20">
        <v>198.5</v>
      </c>
      <c r="K10" s="21"/>
      <c r="L10" s="20">
        <f t="shared" si="0"/>
        <v>0</v>
      </c>
      <c r="M10" s="16">
        <v>50</v>
      </c>
      <c r="N10" s="20">
        <v>198.5</v>
      </c>
      <c r="O10" s="21"/>
      <c r="P10" s="20">
        <f t="shared" si="1"/>
        <v>0</v>
      </c>
      <c r="Q10" s="16"/>
      <c r="R10" s="21">
        <v>0</v>
      </c>
      <c r="S10" s="16"/>
    </row>
    <row r="11" s="1" customFormat="1" ht="40" customHeight="1" spans="1:19">
      <c r="A11" s="15">
        <v>7</v>
      </c>
      <c r="B11" s="16" t="s">
        <v>186</v>
      </c>
      <c r="C11" s="16" t="s">
        <v>187</v>
      </c>
      <c r="D11" s="16" t="s">
        <v>173</v>
      </c>
      <c r="E11" s="16" t="s">
        <v>97</v>
      </c>
      <c r="F11" s="16">
        <v>930</v>
      </c>
      <c r="G11" s="17">
        <v>0.4</v>
      </c>
      <c r="H11" s="18">
        <v>372</v>
      </c>
      <c r="I11" s="16">
        <v>600</v>
      </c>
      <c r="J11" s="20">
        <v>240</v>
      </c>
      <c r="K11" s="21"/>
      <c r="L11" s="20">
        <f t="shared" si="0"/>
        <v>0</v>
      </c>
      <c r="M11" s="16">
        <v>330</v>
      </c>
      <c r="N11" s="20">
        <v>132</v>
      </c>
      <c r="O11" s="21"/>
      <c r="P11" s="20">
        <f t="shared" si="1"/>
        <v>0</v>
      </c>
      <c r="Q11" s="16"/>
      <c r="R11" s="21">
        <v>0</v>
      </c>
      <c r="S11" s="16"/>
    </row>
    <row r="12" s="1" customFormat="1" ht="40" customHeight="1" spans="1:19">
      <c r="A12" s="15">
        <v>8</v>
      </c>
      <c r="B12" s="16" t="s">
        <v>188</v>
      </c>
      <c r="C12" s="16" t="s">
        <v>189</v>
      </c>
      <c r="D12" s="16" t="s">
        <v>173</v>
      </c>
      <c r="E12" s="16" t="s">
        <v>116</v>
      </c>
      <c r="F12" s="16">
        <v>200</v>
      </c>
      <c r="G12" s="17">
        <v>2.2</v>
      </c>
      <c r="H12" s="18">
        <v>440</v>
      </c>
      <c r="I12" s="16">
        <v>100</v>
      </c>
      <c r="J12" s="20">
        <v>220</v>
      </c>
      <c r="K12" s="21"/>
      <c r="L12" s="20">
        <f t="shared" si="0"/>
        <v>0</v>
      </c>
      <c r="M12" s="16">
        <v>100</v>
      </c>
      <c r="N12" s="20">
        <v>220</v>
      </c>
      <c r="O12" s="21"/>
      <c r="P12" s="20">
        <f t="shared" si="1"/>
        <v>0</v>
      </c>
      <c r="Q12" s="16"/>
      <c r="R12" s="21">
        <v>0</v>
      </c>
      <c r="S12" s="16"/>
    </row>
    <row r="13" s="1" customFormat="1" ht="40" customHeight="1" spans="1:19">
      <c r="A13" s="15">
        <v>9</v>
      </c>
      <c r="B13" s="16" t="s">
        <v>190</v>
      </c>
      <c r="C13" s="16" t="s">
        <v>191</v>
      </c>
      <c r="D13" s="16" t="s">
        <v>173</v>
      </c>
      <c r="E13" s="16" t="s">
        <v>192</v>
      </c>
      <c r="F13" s="16">
        <v>930</v>
      </c>
      <c r="G13" s="17">
        <v>3</v>
      </c>
      <c r="H13" s="18">
        <v>2790</v>
      </c>
      <c r="I13" s="16">
        <v>600</v>
      </c>
      <c r="J13" s="20">
        <v>1800</v>
      </c>
      <c r="K13" s="21"/>
      <c r="L13" s="20">
        <f t="shared" si="0"/>
        <v>0</v>
      </c>
      <c r="M13" s="16">
        <v>330</v>
      </c>
      <c r="N13" s="20">
        <v>990</v>
      </c>
      <c r="O13" s="21"/>
      <c r="P13" s="20">
        <f t="shared" si="1"/>
        <v>0</v>
      </c>
      <c r="Q13" s="16"/>
      <c r="R13" s="21">
        <v>0</v>
      </c>
      <c r="S13" s="16"/>
    </row>
    <row r="14" s="1" customFormat="1" ht="40" customHeight="1" spans="1:19">
      <c r="A14" s="15">
        <v>10</v>
      </c>
      <c r="B14" s="16" t="s">
        <v>193</v>
      </c>
      <c r="C14" s="16" t="s">
        <v>194</v>
      </c>
      <c r="D14" s="16" t="s">
        <v>173</v>
      </c>
      <c r="E14" s="16" t="s">
        <v>34</v>
      </c>
      <c r="F14" s="16">
        <v>20</v>
      </c>
      <c r="G14" s="17">
        <v>850</v>
      </c>
      <c r="H14" s="18">
        <v>17000</v>
      </c>
      <c r="I14" s="16">
        <v>10</v>
      </c>
      <c r="J14" s="20">
        <v>8500</v>
      </c>
      <c r="K14" s="21">
        <v>10</v>
      </c>
      <c r="L14" s="20">
        <f t="shared" si="0"/>
        <v>8500</v>
      </c>
      <c r="M14" s="16">
        <v>10</v>
      </c>
      <c r="N14" s="20">
        <v>8500</v>
      </c>
      <c r="O14" s="21">
        <v>4</v>
      </c>
      <c r="P14" s="20">
        <f t="shared" si="1"/>
        <v>3400</v>
      </c>
      <c r="Q14" s="16"/>
      <c r="R14" s="21">
        <v>0</v>
      </c>
      <c r="S14" s="16"/>
    </row>
    <row r="15" s="1" customFormat="1" ht="40" customHeight="1" spans="1:19">
      <c r="A15" s="15">
        <v>11</v>
      </c>
      <c r="B15" s="15" t="s">
        <v>195</v>
      </c>
      <c r="C15" s="16" t="s">
        <v>196</v>
      </c>
      <c r="D15" s="16" t="s">
        <v>173</v>
      </c>
      <c r="E15" s="15" t="s">
        <v>34</v>
      </c>
      <c r="F15" s="15">
        <v>28</v>
      </c>
      <c r="G15" s="17">
        <v>500</v>
      </c>
      <c r="H15" s="18">
        <v>14000</v>
      </c>
      <c r="I15" s="16">
        <v>12</v>
      </c>
      <c r="J15" s="20">
        <v>6000</v>
      </c>
      <c r="K15" s="21">
        <v>12</v>
      </c>
      <c r="L15" s="20">
        <f t="shared" si="0"/>
        <v>6000</v>
      </c>
      <c r="M15" s="16">
        <v>16</v>
      </c>
      <c r="N15" s="20">
        <v>8000</v>
      </c>
      <c r="O15" s="21">
        <v>16</v>
      </c>
      <c r="P15" s="20">
        <f t="shared" si="1"/>
        <v>8000</v>
      </c>
      <c r="Q15" s="16"/>
      <c r="R15" s="21">
        <v>0</v>
      </c>
      <c r="S15" s="16"/>
    </row>
    <row r="16" s="1" customFormat="1" ht="40" customHeight="1" spans="1:19">
      <c r="A16" s="15">
        <v>12</v>
      </c>
      <c r="B16" s="16" t="s">
        <v>197</v>
      </c>
      <c r="C16" s="16" t="s">
        <v>198</v>
      </c>
      <c r="D16" s="16" t="s">
        <v>199</v>
      </c>
      <c r="E16" s="16" t="s">
        <v>97</v>
      </c>
      <c r="F16" s="16">
        <v>58</v>
      </c>
      <c r="G16" s="17">
        <v>140</v>
      </c>
      <c r="H16" s="18">
        <v>8120</v>
      </c>
      <c r="I16" s="16">
        <v>30</v>
      </c>
      <c r="J16" s="20">
        <v>4200</v>
      </c>
      <c r="K16" s="21">
        <v>17</v>
      </c>
      <c r="L16" s="20">
        <f t="shared" si="0"/>
        <v>2380</v>
      </c>
      <c r="M16" s="16">
        <v>28</v>
      </c>
      <c r="N16" s="20">
        <v>3920</v>
      </c>
      <c r="O16" s="21"/>
      <c r="P16" s="20">
        <f t="shared" si="1"/>
        <v>0</v>
      </c>
      <c r="Q16" s="16"/>
      <c r="R16" s="21">
        <v>0</v>
      </c>
      <c r="S16" s="16"/>
    </row>
    <row r="17" s="1" customFormat="1" ht="40" customHeight="1" spans="1:19">
      <c r="A17" s="15">
        <v>13</v>
      </c>
      <c r="B17" s="16" t="s">
        <v>200</v>
      </c>
      <c r="C17" s="16" t="s">
        <v>201</v>
      </c>
      <c r="D17" s="16" t="s">
        <v>199</v>
      </c>
      <c r="E17" s="16" t="s">
        <v>34</v>
      </c>
      <c r="F17" s="16">
        <v>38</v>
      </c>
      <c r="G17" s="17">
        <v>600</v>
      </c>
      <c r="H17" s="18">
        <v>22800</v>
      </c>
      <c r="I17" s="16">
        <v>24</v>
      </c>
      <c r="J17" s="20">
        <v>14400</v>
      </c>
      <c r="K17" s="21">
        <v>24</v>
      </c>
      <c r="L17" s="20">
        <f t="shared" si="0"/>
        <v>14400</v>
      </c>
      <c r="M17" s="16">
        <v>14</v>
      </c>
      <c r="N17" s="20">
        <v>8400</v>
      </c>
      <c r="O17" s="21">
        <v>14</v>
      </c>
      <c r="P17" s="20">
        <f t="shared" si="1"/>
        <v>8400</v>
      </c>
      <c r="Q17" s="16"/>
      <c r="R17" s="21">
        <v>0</v>
      </c>
      <c r="S17" s="16"/>
    </row>
    <row r="18" s="1" customFormat="1" ht="40" customHeight="1" spans="1:19">
      <c r="A18" s="15">
        <v>14</v>
      </c>
      <c r="B18" s="16" t="s">
        <v>202</v>
      </c>
      <c r="C18" s="16" t="s">
        <v>153</v>
      </c>
      <c r="D18" s="16" t="s">
        <v>173</v>
      </c>
      <c r="E18" s="16" t="s">
        <v>203</v>
      </c>
      <c r="F18" s="16">
        <v>20</v>
      </c>
      <c r="G18" s="17">
        <v>550</v>
      </c>
      <c r="H18" s="18">
        <v>11000</v>
      </c>
      <c r="I18" s="16">
        <v>20</v>
      </c>
      <c r="J18" s="20">
        <v>11000</v>
      </c>
      <c r="K18" s="21"/>
      <c r="L18" s="20">
        <f t="shared" si="0"/>
        <v>0</v>
      </c>
      <c r="M18" s="16">
        <v>0</v>
      </c>
      <c r="N18" s="20">
        <v>0</v>
      </c>
      <c r="O18" s="21"/>
      <c r="P18" s="20">
        <f t="shared" si="1"/>
        <v>0</v>
      </c>
      <c r="Q18" s="16"/>
      <c r="R18" s="21">
        <v>0</v>
      </c>
      <c r="S18" s="16"/>
    </row>
    <row r="19" s="1" customFormat="1" ht="40" customHeight="1" spans="1:19">
      <c r="A19" s="15">
        <v>15</v>
      </c>
      <c r="B19" s="16" t="s">
        <v>204</v>
      </c>
      <c r="C19" s="16" t="s">
        <v>205</v>
      </c>
      <c r="D19" s="16" t="s">
        <v>173</v>
      </c>
      <c r="E19" s="16" t="s">
        <v>97</v>
      </c>
      <c r="F19" s="16">
        <v>26</v>
      </c>
      <c r="G19" s="17">
        <v>90</v>
      </c>
      <c r="H19" s="18">
        <v>2340</v>
      </c>
      <c r="I19" s="16">
        <v>12</v>
      </c>
      <c r="J19" s="20">
        <v>1080</v>
      </c>
      <c r="K19" s="21">
        <v>12</v>
      </c>
      <c r="L19" s="20">
        <f t="shared" si="0"/>
        <v>1080</v>
      </c>
      <c r="M19" s="16">
        <v>14</v>
      </c>
      <c r="N19" s="20">
        <v>1260</v>
      </c>
      <c r="O19" s="21">
        <v>7</v>
      </c>
      <c r="P19" s="20">
        <f t="shared" si="1"/>
        <v>630</v>
      </c>
      <c r="Q19" s="16"/>
      <c r="R19" s="21">
        <v>0</v>
      </c>
      <c r="S19" s="16"/>
    </row>
    <row r="20" s="1" customFormat="1" ht="40" customHeight="1" spans="1:19">
      <c r="A20" s="15">
        <v>16</v>
      </c>
      <c r="B20" s="16" t="s">
        <v>206</v>
      </c>
      <c r="C20" s="16" t="s">
        <v>206</v>
      </c>
      <c r="D20" s="16" t="s">
        <v>199</v>
      </c>
      <c r="E20" s="16" t="s">
        <v>116</v>
      </c>
      <c r="F20" s="16">
        <v>14</v>
      </c>
      <c r="G20" s="17">
        <v>850</v>
      </c>
      <c r="H20" s="18">
        <v>11900</v>
      </c>
      <c r="I20" s="16">
        <v>6</v>
      </c>
      <c r="J20" s="20">
        <v>5100</v>
      </c>
      <c r="K20" s="21">
        <v>2</v>
      </c>
      <c r="L20" s="20">
        <f t="shared" si="0"/>
        <v>1700</v>
      </c>
      <c r="M20" s="16">
        <v>8</v>
      </c>
      <c r="N20" s="20">
        <v>6800</v>
      </c>
      <c r="O20" s="21"/>
      <c r="P20" s="20">
        <f t="shared" si="1"/>
        <v>0</v>
      </c>
      <c r="Q20" s="16"/>
      <c r="R20" s="21">
        <v>0</v>
      </c>
      <c r="S20" s="16"/>
    </row>
    <row r="21" s="1" customFormat="1" ht="40" customHeight="1" spans="1:19">
      <c r="A21" s="15">
        <v>17</v>
      </c>
      <c r="B21" s="16" t="s">
        <v>207</v>
      </c>
      <c r="C21" s="16" t="s">
        <v>208</v>
      </c>
      <c r="D21" s="16" t="s">
        <v>199</v>
      </c>
      <c r="E21" s="16" t="s">
        <v>97</v>
      </c>
      <c r="F21" s="16">
        <v>14</v>
      </c>
      <c r="G21" s="17">
        <v>480</v>
      </c>
      <c r="H21" s="18">
        <v>6720</v>
      </c>
      <c r="I21" s="16">
        <v>6</v>
      </c>
      <c r="J21" s="20">
        <v>2880</v>
      </c>
      <c r="K21" s="21">
        <v>6</v>
      </c>
      <c r="L21" s="20">
        <f t="shared" si="0"/>
        <v>2880</v>
      </c>
      <c r="M21" s="16">
        <v>8</v>
      </c>
      <c r="N21" s="20">
        <v>3840</v>
      </c>
      <c r="O21" s="21"/>
      <c r="P21" s="20">
        <f t="shared" si="1"/>
        <v>0</v>
      </c>
      <c r="Q21" s="16"/>
      <c r="R21" s="21">
        <v>0</v>
      </c>
      <c r="S21" s="16"/>
    </row>
    <row r="22" s="1" customFormat="1" ht="40" customHeight="1" spans="1:19">
      <c r="A22" s="15">
        <v>18</v>
      </c>
      <c r="B22" s="16" t="s">
        <v>209</v>
      </c>
      <c r="C22" s="16" t="s">
        <v>209</v>
      </c>
      <c r="D22" s="16" t="s">
        <v>173</v>
      </c>
      <c r="E22" s="16" t="s">
        <v>97</v>
      </c>
      <c r="F22" s="16">
        <v>14</v>
      </c>
      <c r="G22" s="17">
        <v>65</v>
      </c>
      <c r="H22" s="18">
        <v>910</v>
      </c>
      <c r="I22" s="16">
        <v>6</v>
      </c>
      <c r="J22" s="20">
        <v>390</v>
      </c>
      <c r="K22" s="21"/>
      <c r="L22" s="20">
        <f t="shared" si="0"/>
        <v>0</v>
      </c>
      <c r="M22" s="16">
        <v>8</v>
      </c>
      <c r="N22" s="20">
        <v>520</v>
      </c>
      <c r="O22" s="21">
        <v>8</v>
      </c>
      <c r="P22" s="20">
        <f t="shared" si="1"/>
        <v>520</v>
      </c>
      <c r="Q22" s="16"/>
      <c r="R22" s="21">
        <v>0</v>
      </c>
      <c r="S22" s="16"/>
    </row>
    <row r="23" s="1" customFormat="1" ht="40" customHeight="1" spans="1:19">
      <c r="A23" s="15">
        <v>19</v>
      </c>
      <c r="B23" s="16" t="s">
        <v>210</v>
      </c>
      <c r="C23" s="16" t="s">
        <v>211</v>
      </c>
      <c r="D23" s="16" t="s">
        <v>173</v>
      </c>
      <c r="E23" s="16" t="s">
        <v>97</v>
      </c>
      <c r="F23" s="16">
        <v>26</v>
      </c>
      <c r="G23" s="17">
        <v>95.23</v>
      </c>
      <c r="H23" s="18">
        <v>2475.98</v>
      </c>
      <c r="I23" s="16">
        <v>12</v>
      </c>
      <c r="J23" s="20">
        <v>1142.76</v>
      </c>
      <c r="K23" s="21">
        <v>8</v>
      </c>
      <c r="L23" s="20">
        <f t="shared" si="0"/>
        <v>761.84</v>
      </c>
      <c r="M23" s="16">
        <v>14</v>
      </c>
      <c r="N23" s="20">
        <v>1333.22</v>
      </c>
      <c r="O23" s="21"/>
      <c r="P23" s="20">
        <f t="shared" si="1"/>
        <v>0</v>
      </c>
      <c r="Q23" s="16"/>
      <c r="R23" s="21">
        <v>0</v>
      </c>
      <c r="S23" s="16"/>
    </row>
    <row r="24" s="1" customFormat="1" ht="40" customHeight="1" spans="1:19">
      <c r="A24" s="15">
        <v>20</v>
      </c>
      <c r="B24" s="16" t="s">
        <v>212</v>
      </c>
      <c r="C24" s="16" t="s">
        <v>213</v>
      </c>
      <c r="D24" s="16" t="s">
        <v>199</v>
      </c>
      <c r="E24" s="16" t="s">
        <v>97</v>
      </c>
      <c r="F24" s="16">
        <v>1200</v>
      </c>
      <c r="G24" s="17">
        <v>8</v>
      </c>
      <c r="H24" s="18">
        <v>9600</v>
      </c>
      <c r="I24" s="16">
        <v>800</v>
      </c>
      <c r="J24" s="20">
        <v>6400</v>
      </c>
      <c r="K24" s="21">
        <v>370</v>
      </c>
      <c r="L24" s="20">
        <f t="shared" si="0"/>
        <v>2960</v>
      </c>
      <c r="M24" s="16">
        <v>400</v>
      </c>
      <c r="N24" s="20">
        <v>3200</v>
      </c>
      <c r="O24" s="21"/>
      <c r="P24" s="20">
        <f t="shared" si="1"/>
        <v>0</v>
      </c>
      <c r="Q24" s="16"/>
      <c r="R24" s="21">
        <v>0</v>
      </c>
      <c r="S24" s="16"/>
    </row>
    <row r="25" s="1" customFormat="1" ht="40" customHeight="1" spans="1:19">
      <c r="A25" s="15">
        <v>21</v>
      </c>
      <c r="B25" s="16" t="s">
        <v>214</v>
      </c>
      <c r="C25" s="16" t="s">
        <v>215</v>
      </c>
      <c r="D25" s="16" t="s">
        <v>199</v>
      </c>
      <c r="E25" s="16" t="s">
        <v>97</v>
      </c>
      <c r="F25" s="16">
        <v>54</v>
      </c>
      <c r="G25" s="17">
        <v>186</v>
      </c>
      <c r="H25" s="18">
        <v>10044</v>
      </c>
      <c r="I25" s="16">
        <v>30</v>
      </c>
      <c r="J25" s="20">
        <v>5580</v>
      </c>
      <c r="K25" s="21">
        <v>23</v>
      </c>
      <c r="L25" s="20">
        <f t="shared" si="0"/>
        <v>4278</v>
      </c>
      <c r="M25" s="16">
        <v>24</v>
      </c>
      <c r="N25" s="20">
        <v>4464</v>
      </c>
      <c r="O25" s="21"/>
      <c r="P25" s="20">
        <f t="shared" si="1"/>
        <v>0</v>
      </c>
      <c r="Q25" s="16"/>
      <c r="R25" s="21">
        <v>0</v>
      </c>
      <c r="S25" s="16"/>
    </row>
    <row r="26" s="1" customFormat="1" ht="40" customHeight="1" spans="1:19">
      <c r="A26" s="15">
        <v>22</v>
      </c>
      <c r="B26" s="16" t="s">
        <v>216</v>
      </c>
      <c r="C26" s="16" t="s">
        <v>217</v>
      </c>
      <c r="D26" s="16" t="s">
        <v>199</v>
      </c>
      <c r="E26" s="16" t="s">
        <v>97</v>
      </c>
      <c r="F26" s="16">
        <v>38</v>
      </c>
      <c r="G26" s="17">
        <v>120</v>
      </c>
      <c r="H26" s="18">
        <v>4560</v>
      </c>
      <c r="I26" s="16">
        <v>24</v>
      </c>
      <c r="J26" s="20">
        <v>2880</v>
      </c>
      <c r="K26" s="21">
        <v>23</v>
      </c>
      <c r="L26" s="20">
        <f t="shared" si="0"/>
        <v>2760</v>
      </c>
      <c r="M26" s="16">
        <v>14</v>
      </c>
      <c r="N26" s="20">
        <v>1680</v>
      </c>
      <c r="O26" s="21">
        <v>9</v>
      </c>
      <c r="P26" s="20">
        <f t="shared" si="1"/>
        <v>1080</v>
      </c>
      <c r="Q26" s="16"/>
      <c r="R26" s="21">
        <v>0</v>
      </c>
      <c r="S26" s="16"/>
    </row>
    <row r="27" s="1" customFormat="1" ht="40" customHeight="1" spans="1:19">
      <c r="A27" s="15">
        <v>23</v>
      </c>
      <c r="B27" s="16" t="s">
        <v>218</v>
      </c>
      <c r="C27" s="16" t="s">
        <v>219</v>
      </c>
      <c r="D27" s="16" t="s">
        <v>199</v>
      </c>
      <c r="E27" s="16" t="s">
        <v>34</v>
      </c>
      <c r="F27" s="16">
        <v>20</v>
      </c>
      <c r="G27" s="17">
        <v>430</v>
      </c>
      <c r="H27" s="18">
        <v>8600</v>
      </c>
      <c r="I27" s="16">
        <v>12</v>
      </c>
      <c r="J27" s="20">
        <v>5160</v>
      </c>
      <c r="K27" s="21">
        <v>6</v>
      </c>
      <c r="L27" s="20">
        <f t="shared" si="0"/>
        <v>2580</v>
      </c>
      <c r="M27" s="16">
        <v>8</v>
      </c>
      <c r="N27" s="20">
        <v>3440</v>
      </c>
      <c r="O27" s="21"/>
      <c r="P27" s="20">
        <f t="shared" si="1"/>
        <v>0</v>
      </c>
      <c r="Q27" s="16"/>
      <c r="R27" s="21">
        <v>0</v>
      </c>
      <c r="S27" s="16"/>
    </row>
    <row r="28" s="1" customFormat="1" ht="40" customHeight="1" spans="1:19">
      <c r="A28" s="15">
        <v>24</v>
      </c>
      <c r="B28" s="16" t="s">
        <v>220</v>
      </c>
      <c r="C28" s="16"/>
      <c r="D28" s="16" t="s">
        <v>199</v>
      </c>
      <c r="E28" s="16" t="s">
        <v>116</v>
      </c>
      <c r="F28" s="16">
        <v>7</v>
      </c>
      <c r="G28" s="19">
        <v>400</v>
      </c>
      <c r="H28" s="18">
        <v>2800</v>
      </c>
      <c r="I28" s="16">
        <v>3</v>
      </c>
      <c r="J28" s="20">
        <v>1200</v>
      </c>
      <c r="K28" s="21"/>
      <c r="L28" s="20">
        <f t="shared" si="0"/>
        <v>0</v>
      </c>
      <c r="M28" s="16">
        <v>4</v>
      </c>
      <c r="N28" s="20">
        <v>1600</v>
      </c>
      <c r="O28" s="21">
        <v>4</v>
      </c>
      <c r="P28" s="20">
        <f t="shared" si="1"/>
        <v>1600</v>
      </c>
      <c r="Q28" s="16"/>
      <c r="R28" s="21">
        <v>0</v>
      </c>
      <c r="S28" s="16"/>
    </row>
    <row r="29" s="1" customFormat="1" ht="40" customHeight="1" spans="1:19">
      <c r="A29" s="15">
        <v>25</v>
      </c>
      <c r="B29" s="16" t="s">
        <v>221</v>
      </c>
      <c r="C29" s="16"/>
      <c r="D29" s="16" t="s">
        <v>222</v>
      </c>
      <c r="E29" s="16" t="s">
        <v>223</v>
      </c>
      <c r="F29" s="16">
        <v>740</v>
      </c>
      <c r="G29" s="19">
        <v>80</v>
      </c>
      <c r="H29" s="18">
        <v>59200</v>
      </c>
      <c r="I29" s="16">
        <v>650</v>
      </c>
      <c r="J29" s="20">
        <v>52000</v>
      </c>
      <c r="K29" s="21"/>
      <c r="L29" s="20">
        <f t="shared" si="0"/>
        <v>0</v>
      </c>
      <c r="M29" s="16">
        <v>25</v>
      </c>
      <c r="N29" s="20">
        <v>2000</v>
      </c>
      <c r="O29" s="21"/>
      <c r="P29" s="20">
        <f t="shared" si="1"/>
        <v>0</v>
      </c>
      <c r="Q29" s="16">
        <v>65</v>
      </c>
      <c r="R29" s="21">
        <v>5200</v>
      </c>
      <c r="S29" s="16"/>
    </row>
    <row r="30" s="1" customFormat="1" ht="40" customHeight="1" spans="1:19">
      <c r="A30" s="15">
        <v>26</v>
      </c>
      <c r="B30" s="16" t="s">
        <v>224</v>
      </c>
      <c r="C30" s="16"/>
      <c r="D30" s="16" t="s">
        <v>222</v>
      </c>
      <c r="E30" s="16" t="s">
        <v>97</v>
      </c>
      <c r="F30" s="16">
        <v>980</v>
      </c>
      <c r="G30" s="19">
        <v>30</v>
      </c>
      <c r="H30" s="18">
        <v>29400</v>
      </c>
      <c r="I30" s="16">
        <v>651</v>
      </c>
      <c r="J30" s="20">
        <v>19530</v>
      </c>
      <c r="K30" s="21"/>
      <c r="L30" s="20">
        <f t="shared" si="0"/>
        <v>0</v>
      </c>
      <c r="M30" s="16">
        <v>50</v>
      </c>
      <c r="N30" s="20">
        <v>1500</v>
      </c>
      <c r="O30" s="21"/>
      <c r="P30" s="20">
        <f t="shared" si="1"/>
        <v>0</v>
      </c>
      <c r="Q30" s="16">
        <v>279</v>
      </c>
      <c r="R30" s="21">
        <v>8370</v>
      </c>
      <c r="S30" s="16"/>
    </row>
    <row r="31" s="1" customFormat="1" ht="40" customHeight="1" spans="1:19">
      <c r="A31" s="15">
        <v>27</v>
      </c>
      <c r="B31" s="16" t="s">
        <v>225</v>
      </c>
      <c r="C31" s="16"/>
      <c r="D31" s="16" t="s">
        <v>222</v>
      </c>
      <c r="E31" s="16" t="s">
        <v>223</v>
      </c>
      <c r="F31" s="16">
        <v>740</v>
      </c>
      <c r="G31" s="19">
        <v>70</v>
      </c>
      <c r="H31" s="18">
        <v>51800</v>
      </c>
      <c r="I31" s="16">
        <v>671</v>
      </c>
      <c r="J31" s="20">
        <v>46970</v>
      </c>
      <c r="K31" s="21"/>
      <c r="L31" s="20">
        <f t="shared" si="0"/>
        <v>0</v>
      </c>
      <c r="M31" s="16"/>
      <c r="N31" s="20">
        <v>0</v>
      </c>
      <c r="O31" s="21"/>
      <c r="P31" s="20">
        <f t="shared" si="1"/>
        <v>0</v>
      </c>
      <c r="Q31" s="16">
        <v>69</v>
      </c>
      <c r="R31" s="21">
        <v>4830</v>
      </c>
      <c r="S31" s="16"/>
    </row>
    <row r="32" s="1" customFormat="1" ht="40" customHeight="1" spans="1:19">
      <c r="A32" s="15">
        <v>28</v>
      </c>
      <c r="B32" s="16" t="s">
        <v>226</v>
      </c>
      <c r="C32" s="16"/>
      <c r="D32" s="16" t="s">
        <v>222</v>
      </c>
      <c r="E32" s="16" t="s">
        <v>223</v>
      </c>
      <c r="F32" s="16">
        <v>200</v>
      </c>
      <c r="G32" s="19">
        <v>100</v>
      </c>
      <c r="H32" s="18">
        <v>20000</v>
      </c>
      <c r="I32" s="16">
        <v>0</v>
      </c>
      <c r="J32" s="20">
        <v>0</v>
      </c>
      <c r="K32" s="21"/>
      <c r="L32" s="20">
        <f t="shared" si="0"/>
        <v>0</v>
      </c>
      <c r="M32" s="16"/>
      <c r="N32" s="20">
        <v>0</v>
      </c>
      <c r="O32" s="21"/>
      <c r="P32" s="20">
        <f t="shared" si="1"/>
        <v>0</v>
      </c>
      <c r="Q32" s="16">
        <v>200</v>
      </c>
      <c r="R32" s="21">
        <v>20000</v>
      </c>
      <c r="S32" s="16"/>
    </row>
    <row r="33" s="1" customFormat="1" ht="40" customHeight="1" spans="1:19">
      <c r="A33" s="15">
        <v>29</v>
      </c>
      <c r="B33" s="16" t="s">
        <v>227</v>
      </c>
      <c r="C33" s="16"/>
      <c r="D33" s="16" t="s">
        <v>222</v>
      </c>
      <c r="E33" s="16" t="s">
        <v>223</v>
      </c>
      <c r="F33" s="16">
        <v>200</v>
      </c>
      <c r="G33" s="19">
        <v>100</v>
      </c>
      <c r="H33" s="18">
        <v>20000</v>
      </c>
      <c r="I33" s="16">
        <v>0</v>
      </c>
      <c r="J33" s="20">
        <v>0</v>
      </c>
      <c r="K33" s="21"/>
      <c r="L33" s="20">
        <f t="shared" si="0"/>
        <v>0</v>
      </c>
      <c r="M33" s="16">
        <v>25</v>
      </c>
      <c r="N33" s="20">
        <v>2500</v>
      </c>
      <c r="O33" s="21"/>
      <c r="P33" s="20">
        <f t="shared" si="1"/>
        <v>0</v>
      </c>
      <c r="Q33" s="16">
        <v>175</v>
      </c>
      <c r="R33" s="21">
        <v>17500</v>
      </c>
      <c r="S33" s="16"/>
    </row>
    <row r="34" s="1" customFormat="1" ht="40" customHeight="1" spans="1:19">
      <c r="A34" s="15">
        <v>30</v>
      </c>
      <c r="B34" s="16" t="s">
        <v>228</v>
      </c>
      <c r="C34" s="16"/>
      <c r="D34" s="16" t="s">
        <v>222</v>
      </c>
      <c r="E34" s="16" t="s">
        <v>223</v>
      </c>
      <c r="F34" s="16">
        <v>44</v>
      </c>
      <c r="G34" s="19">
        <v>200</v>
      </c>
      <c r="H34" s="18">
        <v>8800</v>
      </c>
      <c r="I34" s="16">
        <v>0</v>
      </c>
      <c r="J34" s="20">
        <v>0</v>
      </c>
      <c r="K34" s="21"/>
      <c r="L34" s="20">
        <f t="shared" si="0"/>
        <v>0</v>
      </c>
      <c r="M34" s="16">
        <v>25</v>
      </c>
      <c r="N34" s="20">
        <v>5000</v>
      </c>
      <c r="O34" s="21"/>
      <c r="P34" s="20">
        <f t="shared" si="1"/>
        <v>0</v>
      </c>
      <c r="Q34" s="16">
        <v>19</v>
      </c>
      <c r="R34" s="21">
        <v>3800</v>
      </c>
      <c r="S34" s="16"/>
    </row>
    <row r="35" s="1" customFormat="1" ht="40" customHeight="1" spans="1:19">
      <c r="A35" s="15">
        <v>31</v>
      </c>
      <c r="B35" s="16" t="s">
        <v>229</v>
      </c>
      <c r="C35" s="16"/>
      <c r="D35" s="16" t="s">
        <v>222</v>
      </c>
      <c r="E35" s="16" t="s">
        <v>223</v>
      </c>
      <c r="F35" s="16">
        <v>44</v>
      </c>
      <c r="G35" s="19">
        <v>300</v>
      </c>
      <c r="H35" s="18">
        <v>13200</v>
      </c>
      <c r="I35" s="16">
        <v>0</v>
      </c>
      <c r="J35" s="20">
        <v>0</v>
      </c>
      <c r="K35" s="21"/>
      <c r="L35" s="20">
        <f t="shared" si="0"/>
        <v>0</v>
      </c>
      <c r="M35" s="16">
        <v>25</v>
      </c>
      <c r="N35" s="20">
        <v>7500</v>
      </c>
      <c r="O35" s="21"/>
      <c r="P35" s="20">
        <f t="shared" si="1"/>
        <v>0</v>
      </c>
      <c r="Q35" s="16">
        <v>19</v>
      </c>
      <c r="R35" s="21">
        <v>5700</v>
      </c>
      <c r="S35" s="16"/>
    </row>
    <row r="36" s="1" customFormat="1" ht="40" customHeight="1" spans="1:19">
      <c r="A36" s="15">
        <v>32</v>
      </c>
      <c r="B36" s="16" t="s">
        <v>230</v>
      </c>
      <c r="C36" s="16"/>
      <c r="D36" s="16" t="s">
        <v>222</v>
      </c>
      <c r="E36" s="16" t="s">
        <v>223</v>
      </c>
      <c r="F36" s="16">
        <v>1480</v>
      </c>
      <c r="G36" s="19">
        <v>50</v>
      </c>
      <c r="H36" s="18">
        <v>74000</v>
      </c>
      <c r="I36" s="16">
        <v>850</v>
      </c>
      <c r="J36" s="20">
        <v>42500</v>
      </c>
      <c r="K36" s="21">
        <v>350</v>
      </c>
      <c r="L36" s="20">
        <f t="shared" si="0"/>
        <v>17500</v>
      </c>
      <c r="M36" s="16">
        <v>25</v>
      </c>
      <c r="N36" s="20">
        <v>1250</v>
      </c>
      <c r="O36" s="21"/>
      <c r="P36" s="20">
        <f t="shared" si="1"/>
        <v>0</v>
      </c>
      <c r="Q36" s="16">
        <v>605</v>
      </c>
      <c r="R36" s="21">
        <v>30250</v>
      </c>
      <c r="S36" s="16"/>
    </row>
    <row r="37" s="1" customFormat="1" ht="40" customHeight="1" spans="1:19">
      <c r="A37" s="15">
        <v>33</v>
      </c>
      <c r="B37" s="16" t="s">
        <v>231</v>
      </c>
      <c r="C37" s="16"/>
      <c r="D37" s="16" t="s">
        <v>222</v>
      </c>
      <c r="E37" s="16" t="s">
        <v>223</v>
      </c>
      <c r="F37" s="16">
        <v>1480</v>
      </c>
      <c r="G37" s="19">
        <v>40</v>
      </c>
      <c r="H37" s="18">
        <v>59200</v>
      </c>
      <c r="I37" s="16">
        <v>871</v>
      </c>
      <c r="J37" s="20">
        <v>34840</v>
      </c>
      <c r="K37" s="21">
        <v>325</v>
      </c>
      <c r="L37" s="20">
        <f t="shared" si="0"/>
        <v>13000</v>
      </c>
      <c r="M37" s="16">
        <v>25</v>
      </c>
      <c r="N37" s="20">
        <v>1000</v>
      </c>
      <c r="O37" s="21"/>
      <c r="P37" s="20">
        <f t="shared" si="1"/>
        <v>0</v>
      </c>
      <c r="Q37" s="16">
        <v>584</v>
      </c>
      <c r="R37" s="21">
        <v>23360</v>
      </c>
      <c r="S37" s="16"/>
    </row>
    <row r="38" s="1" customFormat="1" ht="40" customHeight="1" spans="1:19">
      <c r="A38" s="15">
        <v>34</v>
      </c>
      <c r="B38" s="16" t="s">
        <v>232</v>
      </c>
      <c r="C38" s="16"/>
      <c r="D38" s="16" t="s">
        <v>222</v>
      </c>
      <c r="E38" s="16" t="s">
        <v>223</v>
      </c>
      <c r="F38" s="16">
        <v>400</v>
      </c>
      <c r="G38" s="19">
        <v>30</v>
      </c>
      <c r="H38" s="18">
        <v>12000</v>
      </c>
      <c r="I38" s="16">
        <v>0</v>
      </c>
      <c r="J38" s="20">
        <v>0</v>
      </c>
      <c r="K38" s="21"/>
      <c r="L38" s="20">
        <f t="shared" si="0"/>
        <v>0</v>
      </c>
      <c r="M38" s="16"/>
      <c r="N38" s="20">
        <v>0</v>
      </c>
      <c r="O38" s="21"/>
      <c r="P38" s="20">
        <f t="shared" si="1"/>
        <v>0</v>
      </c>
      <c r="Q38" s="16">
        <v>400</v>
      </c>
      <c r="R38" s="21">
        <v>12000</v>
      </c>
      <c r="S38" s="16"/>
    </row>
    <row r="39" s="1" customFormat="1" ht="40" customHeight="1" spans="1:19">
      <c r="A39" s="15">
        <v>35</v>
      </c>
      <c r="B39" s="16" t="s">
        <v>233</v>
      </c>
      <c r="C39" s="16"/>
      <c r="D39" s="16" t="s">
        <v>222</v>
      </c>
      <c r="E39" s="16" t="s">
        <v>223</v>
      </c>
      <c r="F39" s="16">
        <v>400</v>
      </c>
      <c r="G39" s="19">
        <v>30</v>
      </c>
      <c r="H39" s="18">
        <v>12000</v>
      </c>
      <c r="I39" s="16">
        <v>0</v>
      </c>
      <c r="J39" s="20">
        <v>0</v>
      </c>
      <c r="K39" s="21"/>
      <c r="L39" s="20">
        <f t="shared" si="0"/>
        <v>0</v>
      </c>
      <c r="M39" s="16">
        <v>25</v>
      </c>
      <c r="N39" s="20">
        <v>750</v>
      </c>
      <c r="O39" s="21"/>
      <c r="P39" s="20">
        <f t="shared" si="1"/>
        <v>0</v>
      </c>
      <c r="Q39" s="16">
        <v>375</v>
      </c>
      <c r="R39" s="21">
        <v>11250</v>
      </c>
      <c r="S39" s="16"/>
    </row>
    <row r="40" s="1" customFormat="1" ht="40" customHeight="1" spans="1:19">
      <c r="A40" s="15">
        <v>36</v>
      </c>
      <c r="B40" s="16" t="s">
        <v>234</v>
      </c>
      <c r="C40" s="16"/>
      <c r="D40" s="16" t="s">
        <v>222</v>
      </c>
      <c r="E40" s="16" t="s">
        <v>223</v>
      </c>
      <c r="F40" s="16">
        <v>88</v>
      </c>
      <c r="G40" s="19">
        <v>50</v>
      </c>
      <c r="H40" s="18">
        <v>4400</v>
      </c>
      <c r="I40" s="16">
        <v>0</v>
      </c>
      <c r="J40" s="20">
        <v>0</v>
      </c>
      <c r="K40" s="21"/>
      <c r="L40" s="20">
        <f t="shared" si="0"/>
        <v>0</v>
      </c>
      <c r="M40" s="16"/>
      <c r="N40" s="20">
        <v>0</v>
      </c>
      <c r="O40" s="21"/>
      <c r="P40" s="20">
        <f t="shared" si="1"/>
        <v>0</v>
      </c>
      <c r="Q40" s="16">
        <v>88</v>
      </c>
      <c r="R40" s="21">
        <v>4400</v>
      </c>
      <c r="S40" s="16"/>
    </row>
    <row r="41" s="1" customFormat="1" ht="40" customHeight="1" spans="1:19">
      <c r="A41" s="15">
        <v>37</v>
      </c>
      <c r="B41" s="16" t="s">
        <v>235</v>
      </c>
      <c r="C41" s="16"/>
      <c r="D41" s="16" t="s">
        <v>222</v>
      </c>
      <c r="E41" s="16" t="s">
        <v>223</v>
      </c>
      <c r="F41" s="16">
        <v>88</v>
      </c>
      <c r="G41" s="19">
        <v>40</v>
      </c>
      <c r="H41" s="18">
        <v>3520</v>
      </c>
      <c r="I41" s="16">
        <v>0</v>
      </c>
      <c r="J41" s="20">
        <v>0</v>
      </c>
      <c r="K41" s="21"/>
      <c r="L41" s="20">
        <f t="shared" si="0"/>
        <v>0</v>
      </c>
      <c r="M41" s="16">
        <v>25</v>
      </c>
      <c r="N41" s="20">
        <v>1000</v>
      </c>
      <c r="O41" s="21"/>
      <c r="P41" s="20">
        <f t="shared" si="1"/>
        <v>0</v>
      </c>
      <c r="Q41" s="16">
        <v>63</v>
      </c>
      <c r="R41" s="21">
        <v>2520</v>
      </c>
      <c r="S41" s="16"/>
    </row>
    <row r="42" s="1" customFormat="1" ht="40" customHeight="1" spans="1:19">
      <c r="A42" s="15">
        <v>38</v>
      </c>
      <c r="B42" s="16" t="s">
        <v>236</v>
      </c>
      <c r="C42" s="16"/>
      <c r="D42" s="16" t="s">
        <v>222</v>
      </c>
      <c r="E42" s="16" t="s">
        <v>97</v>
      </c>
      <c r="F42" s="16">
        <v>1960</v>
      </c>
      <c r="G42" s="19">
        <v>15</v>
      </c>
      <c r="H42" s="18">
        <v>29400</v>
      </c>
      <c r="I42" s="16">
        <v>850</v>
      </c>
      <c r="J42" s="20">
        <v>12750</v>
      </c>
      <c r="K42" s="21">
        <v>350</v>
      </c>
      <c r="L42" s="20">
        <f t="shared" si="0"/>
        <v>5250</v>
      </c>
      <c r="M42" s="16">
        <v>50</v>
      </c>
      <c r="N42" s="20">
        <v>750</v>
      </c>
      <c r="O42" s="21"/>
      <c r="P42" s="20">
        <f t="shared" si="1"/>
        <v>0</v>
      </c>
      <c r="Q42" s="16">
        <v>1060</v>
      </c>
      <c r="R42" s="21">
        <v>15900</v>
      </c>
      <c r="S42" s="16"/>
    </row>
    <row r="43" s="1" customFormat="1" ht="40" customHeight="1" spans="1:19">
      <c r="A43" s="15">
        <v>39</v>
      </c>
      <c r="B43" s="16" t="s">
        <v>237</v>
      </c>
      <c r="C43" s="16"/>
      <c r="D43" s="16" t="s">
        <v>199</v>
      </c>
      <c r="E43" s="16" t="s">
        <v>97</v>
      </c>
      <c r="F43" s="16">
        <v>60</v>
      </c>
      <c r="G43" s="19">
        <v>300</v>
      </c>
      <c r="H43" s="18">
        <v>18000</v>
      </c>
      <c r="I43" s="16">
        <v>40</v>
      </c>
      <c r="J43" s="20">
        <v>12000</v>
      </c>
      <c r="K43" s="21"/>
      <c r="L43" s="20">
        <f t="shared" si="0"/>
        <v>0</v>
      </c>
      <c r="M43" s="16">
        <v>20</v>
      </c>
      <c r="N43" s="20">
        <v>6000</v>
      </c>
      <c r="O43" s="21">
        <v>20</v>
      </c>
      <c r="P43" s="20">
        <f t="shared" si="1"/>
        <v>6000</v>
      </c>
      <c r="Q43" s="16">
        <v>0</v>
      </c>
      <c r="R43" s="21">
        <v>0</v>
      </c>
      <c r="S43" s="16"/>
    </row>
    <row r="44" s="1" customFormat="1" ht="40" customHeight="1" spans="1:19">
      <c r="A44" s="15">
        <v>40</v>
      </c>
      <c r="B44" s="16" t="s">
        <v>238</v>
      </c>
      <c r="C44" s="16"/>
      <c r="D44" s="16" t="s">
        <v>199</v>
      </c>
      <c r="E44" s="16" t="s">
        <v>97</v>
      </c>
      <c r="F44" s="16">
        <v>60</v>
      </c>
      <c r="G44" s="19">
        <v>188</v>
      </c>
      <c r="H44" s="18">
        <v>11280</v>
      </c>
      <c r="I44" s="16">
        <v>30</v>
      </c>
      <c r="J44" s="20">
        <v>5640</v>
      </c>
      <c r="K44" s="21"/>
      <c r="L44" s="20">
        <f t="shared" si="0"/>
        <v>0</v>
      </c>
      <c r="M44" s="16">
        <v>30</v>
      </c>
      <c r="N44" s="20">
        <v>5640</v>
      </c>
      <c r="O44" s="21">
        <v>30</v>
      </c>
      <c r="P44" s="20">
        <f t="shared" si="1"/>
        <v>5640</v>
      </c>
      <c r="Q44" s="16">
        <v>0</v>
      </c>
      <c r="R44" s="21">
        <v>0</v>
      </c>
      <c r="S44" s="16"/>
    </row>
    <row r="45" s="1" customFormat="1" ht="40" customHeight="1" spans="1:19">
      <c r="A45" s="15">
        <v>41</v>
      </c>
      <c r="B45" s="16" t="s">
        <v>239</v>
      </c>
      <c r="C45" s="16"/>
      <c r="D45" s="16" t="s">
        <v>222</v>
      </c>
      <c r="E45" s="16" t="s">
        <v>97</v>
      </c>
      <c r="F45" s="16">
        <v>1400</v>
      </c>
      <c r="G45" s="19">
        <v>0.62</v>
      </c>
      <c r="H45" s="18">
        <v>868</v>
      </c>
      <c r="I45" s="16">
        <v>900</v>
      </c>
      <c r="J45" s="20">
        <v>558</v>
      </c>
      <c r="K45" s="21"/>
      <c r="L45" s="20">
        <f t="shared" si="0"/>
        <v>0</v>
      </c>
      <c r="M45" s="16">
        <v>500</v>
      </c>
      <c r="N45" s="20">
        <v>310</v>
      </c>
      <c r="O45" s="21"/>
      <c r="P45" s="20">
        <f t="shared" si="1"/>
        <v>0</v>
      </c>
      <c r="Q45" s="16">
        <v>0</v>
      </c>
      <c r="R45" s="21">
        <v>0</v>
      </c>
      <c r="S45" s="16"/>
    </row>
    <row r="46" s="1" customFormat="1" ht="40" customHeight="1" spans="1:19">
      <c r="A46" s="15">
        <v>42</v>
      </c>
      <c r="B46" s="16" t="s">
        <v>240</v>
      </c>
      <c r="C46" s="16"/>
      <c r="D46" s="16" t="s">
        <v>222</v>
      </c>
      <c r="E46" s="16" t="s">
        <v>241</v>
      </c>
      <c r="F46" s="16">
        <v>1200</v>
      </c>
      <c r="G46" s="19">
        <v>0.8</v>
      </c>
      <c r="H46" s="18">
        <v>960</v>
      </c>
      <c r="I46" s="16">
        <v>900</v>
      </c>
      <c r="J46" s="20">
        <v>720</v>
      </c>
      <c r="K46" s="21"/>
      <c r="L46" s="20">
        <f t="shared" si="0"/>
        <v>0</v>
      </c>
      <c r="M46" s="16">
        <v>300</v>
      </c>
      <c r="N46" s="20">
        <v>240</v>
      </c>
      <c r="O46" s="21"/>
      <c r="P46" s="20">
        <f t="shared" si="1"/>
        <v>0</v>
      </c>
      <c r="Q46" s="16">
        <v>0</v>
      </c>
      <c r="R46" s="21">
        <v>0</v>
      </c>
      <c r="S46" s="16"/>
    </row>
    <row r="47" s="1" customFormat="1" ht="40" customHeight="1" spans="1:19">
      <c r="A47" s="15">
        <v>43</v>
      </c>
      <c r="B47" s="16" t="s">
        <v>242</v>
      </c>
      <c r="C47" s="16"/>
      <c r="D47" s="16" t="s">
        <v>222</v>
      </c>
      <c r="E47" s="16" t="s">
        <v>243</v>
      </c>
      <c r="F47" s="16">
        <v>600</v>
      </c>
      <c r="G47" s="19">
        <v>0.1</v>
      </c>
      <c r="H47" s="18">
        <v>60</v>
      </c>
      <c r="I47" s="16">
        <v>200</v>
      </c>
      <c r="J47" s="20">
        <v>20</v>
      </c>
      <c r="K47" s="21"/>
      <c r="L47" s="20">
        <f t="shared" si="0"/>
        <v>0</v>
      </c>
      <c r="M47" s="16">
        <v>400</v>
      </c>
      <c r="N47" s="20">
        <v>40</v>
      </c>
      <c r="O47" s="21"/>
      <c r="P47" s="20">
        <f t="shared" si="1"/>
        <v>0</v>
      </c>
      <c r="Q47" s="16">
        <v>0</v>
      </c>
      <c r="R47" s="21">
        <v>0</v>
      </c>
      <c r="S47" s="16"/>
    </row>
    <row r="48" s="1" customFormat="1" ht="40" customHeight="1" spans="1:19">
      <c r="A48" s="15">
        <v>44</v>
      </c>
      <c r="B48" s="16" t="s">
        <v>244</v>
      </c>
      <c r="C48" s="16"/>
      <c r="D48" s="16" t="s">
        <v>222</v>
      </c>
      <c r="E48" s="16" t="s">
        <v>241</v>
      </c>
      <c r="F48" s="16">
        <v>1400</v>
      </c>
      <c r="G48" s="19">
        <v>4</v>
      </c>
      <c r="H48" s="18">
        <v>5600</v>
      </c>
      <c r="I48" s="16">
        <v>900</v>
      </c>
      <c r="J48" s="20">
        <v>3600</v>
      </c>
      <c r="K48" s="21"/>
      <c r="L48" s="20">
        <f t="shared" si="0"/>
        <v>0</v>
      </c>
      <c r="M48" s="16">
        <v>500</v>
      </c>
      <c r="N48" s="20">
        <v>2000</v>
      </c>
      <c r="O48" s="21"/>
      <c r="P48" s="20">
        <f t="shared" si="1"/>
        <v>0</v>
      </c>
      <c r="Q48" s="16">
        <v>0</v>
      </c>
      <c r="R48" s="21">
        <v>0</v>
      </c>
      <c r="S48" s="16"/>
    </row>
    <row r="49" s="1" customFormat="1" ht="40" customHeight="1" spans="1:19">
      <c r="A49" s="15">
        <v>45</v>
      </c>
      <c r="B49" s="16" t="s">
        <v>245</v>
      </c>
      <c r="C49" s="16"/>
      <c r="D49" s="16" t="s">
        <v>222</v>
      </c>
      <c r="E49" s="16" t="s">
        <v>41</v>
      </c>
      <c r="F49" s="16">
        <v>100</v>
      </c>
      <c r="G49" s="19">
        <v>6</v>
      </c>
      <c r="H49" s="18">
        <v>600</v>
      </c>
      <c r="I49" s="16">
        <v>50</v>
      </c>
      <c r="J49" s="20">
        <v>300</v>
      </c>
      <c r="K49" s="21"/>
      <c r="L49" s="20">
        <f t="shared" si="0"/>
        <v>0</v>
      </c>
      <c r="M49" s="16">
        <v>50</v>
      </c>
      <c r="N49" s="20">
        <v>300</v>
      </c>
      <c r="O49" s="21"/>
      <c r="P49" s="20">
        <f t="shared" si="1"/>
        <v>0</v>
      </c>
      <c r="Q49" s="16">
        <v>0</v>
      </c>
      <c r="R49" s="21">
        <v>0</v>
      </c>
      <c r="S49" s="16"/>
    </row>
    <row r="50" s="1" customFormat="1" ht="40" customHeight="1" spans="1:19">
      <c r="A50" s="15">
        <v>46</v>
      </c>
      <c r="B50" s="16" t="s">
        <v>246</v>
      </c>
      <c r="C50" s="16"/>
      <c r="D50" s="16" t="s">
        <v>222</v>
      </c>
      <c r="E50" s="16" t="s">
        <v>97</v>
      </c>
      <c r="F50" s="16">
        <v>1400</v>
      </c>
      <c r="G50" s="19">
        <v>3.5</v>
      </c>
      <c r="H50" s="18">
        <v>4900</v>
      </c>
      <c r="I50" s="16">
        <v>900</v>
      </c>
      <c r="J50" s="20">
        <v>3150</v>
      </c>
      <c r="K50" s="21"/>
      <c r="L50" s="20">
        <f t="shared" si="0"/>
        <v>0</v>
      </c>
      <c r="M50" s="16">
        <v>500</v>
      </c>
      <c r="N50" s="20">
        <v>1750</v>
      </c>
      <c r="O50" s="21"/>
      <c r="P50" s="20">
        <f t="shared" si="1"/>
        <v>0</v>
      </c>
      <c r="Q50" s="16">
        <v>0</v>
      </c>
      <c r="R50" s="21">
        <v>0</v>
      </c>
      <c r="S50" s="16"/>
    </row>
    <row r="51" s="1" customFormat="1" ht="40" customHeight="1" spans="1:19">
      <c r="A51" s="15">
        <v>47</v>
      </c>
      <c r="B51" s="16" t="s">
        <v>247</v>
      </c>
      <c r="C51" s="16"/>
      <c r="D51" s="16" t="s">
        <v>222</v>
      </c>
      <c r="E51" s="16" t="s">
        <v>97</v>
      </c>
      <c r="F51" s="16">
        <v>1400</v>
      </c>
      <c r="G51" s="19">
        <v>0.3</v>
      </c>
      <c r="H51" s="18">
        <v>420</v>
      </c>
      <c r="I51" s="16">
        <v>900</v>
      </c>
      <c r="J51" s="20">
        <v>270</v>
      </c>
      <c r="K51" s="21"/>
      <c r="L51" s="20">
        <f t="shared" si="0"/>
        <v>0</v>
      </c>
      <c r="M51" s="16">
        <v>500</v>
      </c>
      <c r="N51" s="20">
        <v>150</v>
      </c>
      <c r="O51" s="21"/>
      <c r="P51" s="20">
        <f t="shared" si="1"/>
        <v>0</v>
      </c>
      <c r="Q51" s="16">
        <v>0</v>
      </c>
      <c r="R51" s="21">
        <v>0</v>
      </c>
      <c r="S51" s="16"/>
    </row>
    <row r="52" s="1" customFormat="1" ht="40" customHeight="1" spans="1:19">
      <c r="A52" s="15">
        <v>48</v>
      </c>
      <c r="B52" s="16" t="s">
        <v>248</v>
      </c>
      <c r="C52" s="16"/>
      <c r="D52" s="16" t="s">
        <v>222</v>
      </c>
      <c r="E52" s="16" t="s">
        <v>97</v>
      </c>
      <c r="F52" s="16">
        <v>1400</v>
      </c>
      <c r="G52" s="19">
        <v>3</v>
      </c>
      <c r="H52" s="18">
        <v>4200</v>
      </c>
      <c r="I52" s="16">
        <v>900</v>
      </c>
      <c r="J52" s="20">
        <v>2700</v>
      </c>
      <c r="K52" s="21"/>
      <c r="L52" s="20">
        <f t="shared" si="0"/>
        <v>0</v>
      </c>
      <c r="M52" s="16">
        <v>500</v>
      </c>
      <c r="N52" s="20">
        <v>1500</v>
      </c>
      <c r="O52" s="21"/>
      <c r="P52" s="20">
        <f t="shared" si="1"/>
        <v>0</v>
      </c>
      <c r="Q52" s="16">
        <v>0</v>
      </c>
      <c r="R52" s="21">
        <v>0</v>
      </c>
      <c r="S52" s="16"/>
    </row>
    <row r="53" s="1" customFormat="1" ht="40" customHeight="1" spans="1:19">
      <c r="A53" s="15">
        <v>49</v>
      </c>
      <c r="B53" s="16" t="s">
        <v>249</v>
      </c>
      <c r="C53" s="16"/>
      <c r="D53" s="16" t="s">
        <v>222</v>
      </c>
      <c r="E53" s="16" t="s">
        <v>97</v>
      </c>
      <c r="F53" s="16">
        <v>450</v>
      </c>
      <c r="G53" s="19">
        <v>7</v>
      </c>
      <c r="H53" s="18">
        <v>3150</v>
      </c>
      <c r="I53" s="16">
        <v>300</v>
      </c>
      <c r="J53" s="20">
        <v>2100</v>
      </c>
      <c r="K53" s="21">
        <v>40</v>
      </c>
      <c r="L53" s="20">
        <f t="shared" si="0"/>
        <v>280</v>
      </c>
      <c r="M53" s="16">
        <v>150</v>
      </c>
      <c r="N53" s="20">
        <v>1050</v>
      </c>
      <c r="O53" s="21">
        <v>50</v>
      </c>
      <c r="P53" s="20">
        <f t="shared" si="1"/>
        <v>350</v>
      </c>
      <c r="Q53" s="16">
        <v>0</v>
      </c>
      <c r="R53" s="21">
        <v>0</v>
      </c>
      <c r="S53" s="16"/>
    </row>
    <row r="54" s="1" customFormat="1" ht="40" customHeight="1" spans="1:19">
      <c r="A54" s="15">
        <v>50</v>
      </c>
      <c r="B54" s="16" t="s">
        <v>250</v>
      </c>
      <c r="C54" s="16"/>
      <c r="D54" s="16" t="s">
        <v>222</v>
      </c>
      <c r="E54" s="16" t="s">
        <v>41</v>
      </c>
      <c r="F54" s="16">
        <v>1400</v>
      </c>
      <c r="G54" s="19">
        <v>45</v>
      </c>
      <c r="H54" s="18">
        <v>63000</v>
      </c>
      <c r="I54" s="16">
        <v>900</v>
      </c>
      <c r="J54" s="20">
        <v>40500</v>
      </c>
      <c r="K54" s="21">
        <v>250</v>
      </c>
      <c r="L54" s="20">
        <f t="shared" si="0"/>
        <v>11250</v>
      </c>
      <c r="M54" s="16">
        <v>500</v>
      </c>
      <c r="N54" s="20">
        <v>22500</v>
      </c>
      <c r="O54" s="21"/>
      <c r="P54" s="20">
        <f t="shared" si="1"/>
        <v>0</v>
      </c>
      <c r="Q54" s="16">
        <v>0</v>
      </c>
      <c r="R54" s="21">
        <v>0</v>
      </c>
      <c r="S54" s="16"/>
    </row>
    <row r="55" s="1" customFormat="1" ht="40" customHeight="1" spans="1:19">
      <c r="A55" s="15">
        <v>51</v>
      </c>
      <c r="B55" s="16" t="s">
        <v>251</v>
      </c>
      <c r="C55" s="16"/>
      <c r="D55" s="16" t="s">
        <v>222</v>
      </c>
      <c r="E55" s="16" t="s">
        <v>252</v>
      </c>
      <c r="F55" s="16">
        <v>1400</v>
      </c>
      <c r="G55" s="19">
        <v>2</v>
      </c>
      <c r="H55" s="18">
        <v>2800</v>
      </c>
      <c r="I55" s="16">
        <v>900</v>
      </c>
      <c r="J55" s="20">
        <v>1800</v>
      </c>
      <c r="K55" s="21"/>
      <c r="L55" s="20">
        <f t="shared" si="0"/>
        <v>0</v>
      </c>
      <c r="M55" s="16">
        <v>500</v>
      </c>
      <c r="N55" s="20">
        <v>1000</v>
      </c>
      <c r="O55" s="21"/>
      <c r="P55" s="20">
        <f t="shared" si="1"/>
        <v>0</v>
      </c>
      <c r="Q55" s="16">
        <v>0</v>
      </c>
      <c r="R55" s="21">
        <v>0</v>
      </c>
      <c r="S55" s="16"/>
    </row>
    <row r="56" s="1" customFormat="1" ht="40" customHeight="1" spans="1:19">
      <c r="A56" s="15">
        <v>52</v>
      </c>
      <c r="B56" s="16" t="s">
        <v>253</v>
      </c>
      <c r="C56" s="16"/>
      <c r="D56" s="16" t="s">
        <v>222</v>
      </c>
      <c r="E56" s="16" t="s">
        <v>41</v>
      </c>
      <c r="F56" s="16">
        <v>900</v>
      </c>
      <c r="G56" s="19">
        <v>50</v>
      </c>
      <c r="H56" s="18">
        <v>45000</v>
      </c>
      <c r="I56" s="16">
        <v>600</v>
      </c>
      <c r="J56" s="20">
        <v>30000</v>
      </c>
      <c r="K56" s="21"/>
      <c r="L56" s="20">
        <f t="shared" si="0"/>
        <v>0</v>
      </c>
      <c r="M56" s="16">
        <v>300</v>
      </c>
      <c r="N56" s="20">
        <v>15000</v>
      </c>
      <c r="O56" s="21"/>
      <c r="P56" s="20">
        <f t="shared" si="1"/>
        <v>0</v>
      </c>
      <c r="Q56" s="16">
        <v>0</v>
      </c>
      <c r="R56" s="21">
        <v>0</v>
      </c>
      <c r="S56" s="16"/>
    </row>
    <row r="57" s="1" customFormat="1" ht="40" customHeight="1" spans="1:19">
      <c r="A57" s="15">
        <v>53</v>
      </c>
      <c r="B57" s="16" t="s">
        <v>254</v>
      </c>
      <c r="C57" s="16"/>
      <c r="D57" s="16" t="s">
        <v>173</v>
      </c>
      <c r="E57" s="16" t="s">
        <v>243</v>
      </c>
      <c r="F57" s="16">
        <v>13200</v>
      </c>
      <c r="G57" s="19">
        <v>0.5</v>
      </c>
      <c r="H57" s="18">
        <v>6600</v>
      </c>
      <c r="I57" s="16">
        <v>2100</v>
      </c>
      <c r="J57" s="20">
        <v>1050</v>
      </c>
      <c r="K57" s="21">
        <v>20</v>
      </c>
      <c r="L57" s="20">
        <f t="shared" si="0"/>
        <v>10</v>
      </c>
      <c r="M57" s="16">
        <v>3200</v>
      </c>
      <c r="N57" s="20">
        <v>1600</v>
      </c>
      <c r="O57" s="21"/>
      <c r="P57" s="20">
        <f t="shared" si="1"/>
        <v>0</v>
      </c>
      <c r="Q57" s="16">
        <v>7900</v>
      </c>
      <c r="R57" s="21">
        <v>3950</v>
      </c>
      <c r="S57" s="16"/>
    </row>
    <row r="58" s="1" customFormat="1" ht="40" customHeight="1" spans="1:19">
      <c r="A58" s="15">
        <v>54</v>
      </c>
      <c r="B58" s="16" t="s">
        <v>255</v>
      </c>
      <c r="C58" s="16"/>
      <c r="D58" s="16" t="s">
        <v>199</v>
      </c>
      <c r="E58" s="16" t="s">
        <v>243</v>
      </c>
      <c r="F58" s="16">
        <v>300</v>
      </c>
      <c r="G58" s="19">
        <v>60</v>
      </c>
      <c r="H58" s="18">
        <v>18000</v>
      </c>
      <c r="I58" s="16">
        <v>30</v>
      </c>
      <c r="J58" s="20">
        <v>1800</v>
      </c>
      <c r="K58" s="21"/>
      <c r="L58" s="20">
        <f t="shared" si="0"/>
        <v>0</v>
      </c>
      <c r="M58" s="16">
        <v>100</v>
      </c>
      <c r="N58" s="20">
        <v>6000</v>
      </c>
      <c r="O58" s="21">
        <v>40</v>
      </c>
      <c r="P58" s="20">
        <f t="shared" si="1"/>
        <v>2400</v>
      </c>
      <c r="Q58" s="16">
        <v>170</v>
      </c>
      <c r="R58" s="21">
        <v>10200</v>
      </c>
      <c r="S58" s="16"/>
    </row>
    <row r="59" s="1" customFormat="1" ht="40" customHeight="1" spans="1:19">
      <c r="A59" s="15">
        <v>55</v>
      </c>
      <c r="B59" s="16" t="s">
        <v>256</v>
      </c>
      <c r="C59" s="16"/>
      <c r="D59" s="16" t="s">
        <v>199</v>
      </c>
      <c r="E59" s="16" t="s">
        <v>59</v>
      </c>
      <c r="F59" s="16">
        <v>30</v>
      </c>
      <c r="G59" s="19">
        <v>20</v>
      </c>
      <c r="H59" s="18">
        <v>600</v>
      </c>
      <c r="I59" s="16">
        <v>5</v>
      </c>
      <c r="J59" s="20">
        <v>100</v>
      </c>
      <c r="K59" s="21"/>
      <c r="L59" s="20">
        <f t="shared" si="0"/>
        <v>0</v>
      </c>
      <c r="M59" s="16">
        <v>10</v>
      </c>
      <c r="N59" s="20">
        <v>200</v>
      </c>
      <c r="O59" s="21"/>
      <c r="P59" s="20">
        <f t="shared" si="1"/>
        <v>0</v>
      </c>
      <c r="Q59" s="16">
        <v>15</v>
      </c>
      <c r="R59" s="21">
        <v>300</v>
      </c>
      <c r="S59" s="16"/>
    </row>
    <row r="60" s="1" customFormat="1" ht="40" customHeight="1" spans="1:19">
      <c r="A60" s="15">
        <v>56</v>
      </c>
      <c r="B60" s="16" t="s">
        <v>257</v>
      </c>
      <c r="C60" s="16"/>
      <c r="D60" s="16" t="s">
        <v>173</v>
      </c>
      <c r="E60" s="16" t="s">
        <v>223</v>
      </c>
      <c r="F60" s="16">
        <v>13200</v>
      </c>
      <c r="G60" s="19">
        <v>0.3</v>
      </c>
      <c r="H60" s="18">
        <v>3960</v>
      </c>
      <c r="I60" s="16">
        <v>1000</v>
      </c>
      <c r="J60" s="20">
        <v>300</v>
      </c>
      <c r="K60" s="21"/>
      <c r="L60" s="20">
        <f t="shared" si="0"/>
        <v>0</v>
      </c>
      <c r="M60" s="16">
        <v>12200</v>
      </c>
      <c r="N60" s="20">
        <v>3660</v>
      </c>
      <c r="O60" s="21">
        <v>96</v>
      </c>
      <c r="P60" s="20">
        <f t="shared" si="1"/>
        <v>28.8</v>
      </c>
      <c r="Q60" s="16">
        <v>0</v>
      </c>
      <c r="R60" s="21">
        <v>0</v>
      </c>
      <c r="S60" s="16"/>
    </row>
    <row r="61" s="1" customFormat="1" ht="40" customHeight="1" spans="1:19">
      <c r="A61" s="15">
        <v>57</v>
      </c>
      <c r="B61" s="16" t="s">
        <v>258</v>
      </c>
      <c r="C61" s="16"/>
      <c r="D61" s="16" t="s">
        <v>222</v>
      </c>
      <c r="E61" s="16" t="s">
        <v>259</v>
      </c>
      <c r="F61" s="16">
        <v>26</v>
      </c>
      <c r="G61" s="19">
        <v>6</v>
      </c>
      <c r="H61" s="18">
        <v>156</v>
      </c>
      <c r="I61" s="16">
        <v>13</v>
      </c>
      <c r="J61" s="20">
        <v>78</v>
      </c>
      <c r="K61" s="21"/>
      <c r="L61" s="20">
        <f t="shared" si="0"/>
        <v>0</v>
      </c>
      <c r="M61" s="16">
        <v>13</v>
      </c>
      <c r="N61" s="20">
        <v>78</v>
      </c>
      <c r="O61" s="21"/>
      <c r="P61" s="20">
        <f t="shared" si="1"/>
        <v>0</v>
      </c>
      <c r="Q61" s="16">
        <v>0</v>
      </c>
      <c r="R61" s="21">
        <v>0</v>
      </c>
      <c r="S61" s="16"/>
    </row>
    <row r="62" s="1" customFormat="1" ht="40" customHeight="1" spans="1:19">
      <c r="A62" s="15">
        <v>58</v>
      </c>
      <c r="B62" s="16" t="s">
        <v>260</v>
      </c>
      <c r="C62" s="16"/>
      <c r="D62" s="16" t="s">
        <v>222</v>
      </c>
      <c r="E62" s="16" t="s">
        <v>259</v>
      </c>
      <c r="F62" s="16">
        <v>26</v>
      </c>
      <c r="G62" s="19">
        <v>2</v>
      </c>
      <c r="H62" s="18">
        <v>52</v>
      </c>
      <c r="I62" s="16">
        <v>13</v>
      </c>
      <c r="J62" s="20">
        <v>26</v>
      </c>
      <c r="K62" s="21"/>
      <c r="L62" s="20">
        <f t="shared" si="0"/>
        <v>0</v>
      </c>
      <c r="M62" s="16">
        <v>13</v>
      </c>
      <c r="N62" s="20">
        <v>26</v>
      </c>
      <c r="O62" s="21"/>
      <c r="P62" s="20">
        <f t="shared" si="1"/>
        <v>0</v>
      </c>
      <c r="Q62" s="16">
        <v>0</v>
      </c>
      <c r="R62" s="21">
        <v>0</v>
      </c>
      <c r="S62" s="16"/>
    </row>
    <row r="63" s="1" customFormat="1" ht="40" customHeight="1" spans="1:19">
      <c r="A63" s="15">
        <v>59</v>
      </c>
      <c r="B63" s="16" t="s">
        <v>261</v>
      </c>
      <c r="C63" s="16"/>
      <c r="D63" s="16" t="s">
        <v>222</v>
      </c>
      <c r="E63" s="16" t="s">
        <v>262</v>
      </c>
      <c r="F63" s="16">
        <v>100</v>
      </c>
      <c r="G63" s="19">
        <v>7</v>
      </c>
      <c r="H63" s="18">
        <v>700</v>
      </c>
      <c r="I63" s="16">
        <v>60</v>
      </c>
      <c r="J63" s="20">
        <v>420</v>
      </c>
      <c r="K63" s="21"/>
      <c r="L63" s="20">
        <f t="shared" si="0"/>
        <v>0</v>
      </c>
      <c r="M63" s="16">
        <v>40</v>
      </c>
      <c r="N63" s="20">
        <v>280</v>
      </c>
      <c r="O63" s="21"/>
      <c r="P63" s="20">
        <f t="shared" si="1"/>
        <v>0</v>
      </c>
      <c r="Q63" s="16">
        <v>0</v>
      </c>
      <c r="R63" s="21">
        <v>0</v>
      </c>
      <c r="S63" s="16"/>
    </row>
    <row r="64" s="1" customFormat="1" ht="40" customHeight="1" spans="1:19">
      <c r="A64" s="15">
        <v>60</v>
      </c>
      <c r="B64" s="16" t="s">
        <v>263</v>
      </c>
      <c r="C64" s="16"/>
      <c r="D64" s="16" t="s">
        <v>222</v>
      </c>
      <c r="E64" s="16" t="s">
        <v>97</v>
      </c>
      <c r="F64" s="16">
        <v>150</v>
      </c>
      <c r="G64" s="19">
        <v>4</v>
      </c>
      <c r="H64" s="18">
        <v>600</v>
      </c>
      <c r="I64" s="16">
        <v>50</v>
      </c>
      <c r="J64" s="20">
        <v>200</v>
      </c>
      <c r="K64" s="21"/>
      <c r="L64" s="20">
        <f t="shared" si="0"/>
        <v>0</v>
      </c>
      <c r="M64" s="16">
        <v>100</v>
      </c>
      <c r="N64" s="20">
        <v>400</v>
      </c>
      <c r="O64" s="21">
        <v>25</v>
      </c>
      <c r="P64" s="20">
        <f t="shared" si="1"/>
        <v>100</v>
      </c>
      <c r="Q64" s="16">
        <v>0</v>
      </c>
      <c r="R64" s="21">
        <v>0</v>
      </c>
      <c r="S64" s="16"/>
    </row>
    <row r="65" s="1" customFormat="1" ht="40" customHeight="1" spans="1:19">
      <c r="A65" s="15">
        <v>61</v>
      </c>
      <c r="B65" s="16" t="s">
        <v>264</v>
      </c>
      <c r="C65" s="16"/>
      <c r="D65" s="16" t="s">
        <v>222</v>
      </c>
      <c r="E65" s="16" t="s">
        <v>97</v>
      </c>
      <c r="F65" s="16">
        <v>70</v>
      </c>
      <c r="G65" s="19">
        <v>20</v>
      </c>
      <c r="H65" s="18">
        <v>1400</v>
      </c>
      <c r="I65" s="16">
        <v>10</v>
      </c>
      <c r="J65" s="20">
        <v>200</v>
      </c>
      <c r="K65" s="21"/>
      <c r="L65" s="20">
        <f t="shared" si="0"/>
        <v>0</v>
      </c>
      <c r="M65" s="16">
        <v>40</v>
      </c>
      <c r="N65" s="20">
        <v>800</v>
      </c>
      <c r="O65" s="21"/>
      <c r="P65" s="20">
        <f t="shared" si="1"/>
        <v>0</v>
      </c>
      <c r="Q65" s="16">
        <v>20</v>
      </c>
      <c r="R65" s="21">
        <v>400</v>
      </c>
      <c r="S65" s="16"/>
    </row>
    <row r="66" s="1" customFormat="1" ht="40" customHeight="1" spans="1:19">
      <c r="A66" s="15">
        <v>62</v>
      </c>
      <c r="B66" s="16" t="s">
        <v>265</v>
      </c>
      <c r="C66" s="16"/>
      <c r="D66" s="16" t="s">
        <v>222</v>
      </c>
      <c r="E66" s="16" t="s">
        <v>34</v>
      </c>
      <c r="F66" s="16">
        <v>11</v>
      </c>
      <c r="G66" s="19">
        <v>700</v>
      </c>
      <c r="H66" s="18">
        <v>7700</v>
      </c>
      <c r="I66" s="16">
        <v>2</v>
      </c>
      <c r="J66" s="20">
        <v>1400</v>
      </c>
      <c r="K66" s="21"/>
      <c r="L66" s="20">
        <f t="shared" si="0"/>
        <v>0</v>
      </c>
      <c r="M66" s="16">
        <v>4</v>
      </c>
      <c r="N66" s="20">
        <v>2800</v>
      </c>
      <c r="O66" s="21"/>
      <c r="P66" s="20">
        <f t="shared" si="1"/>
        <v>0</v>
      </c>
      <c r="Q66" s="16">
        <v>5</v>
      </c>
      <c r="R66" s="21">
        <v>3500</v>
      </c>
      <c r="S66" s="16"/>
    </row>
    <row r="67" s="1" customFormat="1" ht="40" customHeight="1" spans="1:19">
      <c r="A67" s="15">
        <v>63</v>
      </c>
      <c r="B67" s="16" t="s">
        <v>266</v>
      </c>
      <c r="C67" s="16"/>
      <c r="D67" s="16" t="s">
        <v>222</v>
      </c>
      <c r="E67" s="16" t="s">
        <v>34</v>
      </c>
      <c r="F67" s="16">
        <v>10</v>
      </c>
      <c r="G67" s="19">
        <v>200</v>
      </c>
      <c r="H67" s="18">
        <v>2000</v>
      </c>
      <c r="I67" s="16">
        <v>2</v>
      </c>
      <c r="J67" s="20">
        <v>400</v>
      </c>
      <c r="K67" s="21"/>
      <c r="L67" s="20">
        <f t="shared" si="0"/>
        <v>0</v>
      </c>
      <c r="M67" s="16">
        <v>4</v>
      </c>
      <c r="N67" s="20">
        <v>800</v>
      </c>
      <c r="O67" s="21"/>
      <c r="P67" s="20">
        <f t="shared" si="1"/>
        <v>0</v>
      </c>
      <c r="Q67" s="16">
        <v>4</v>
      </c>
      <c r="R67" s="21">
        <v>800</v>
      </c>
      <c r="S67" s="16"/>
    </row>
    <row r="68" s="1" customFormat="1" ht="40" customHeight="1" spans="1:19">
      <c r="A68" s="15">
        <v>64</v>
      </c>
      <c r="B68" s="16" t="s">
        <v>267</v>
      </c>
      <c r="C68" s="16"/>
      <c r="D68" s="16" t="s">
        <v>222</v>
      </c>
      <c r="E68" s="16" t="s">
        <v>259</v>
      </c>
      <c r="F68" s="16">
        <v>46</v>
      </c>
      <c r="G68" s="19">
        <v>13</v>
      </c>
      <c r="H68" s="18">
        <v>598</v>
      </c>
      <c r="I68" s="16">
        <v>30</v>
      </c>
      <c r="J68" s="20">
        <v>390</v>
      </c>
      <c r="K68" s="21"/>
      <c r="L68" s="20">
        <f t="shared" si="0"/>
        <v>0</v>
      </c>
      <c r="M68" s="16">
        <v>16</v>
      </c>
      <c r="N68" s="20">
        <v>208</v>
      </c>
      <c r="O68" s="21"/>
      <c r="P68" s="20">
        <f t="shared" si="1"/>
        <v>0</v>
      </c>
      <c r="Q68" s="16">
        <v>0</v>
      </c>
      <c r="R68" s="21">
        <v>0</v>
      </c>
      <c r="S68" s="16"/>
    </row>
    <row r="69" s="1" customFormat="1" ht="40" customHeight="1" spans="1:19">
      <c r="A69" s="15">
        <v>65</v>
      </c>
      <c r="B69" s="16" t="s">
        <v>268</v>
      </c>
      <c r="C69" s="16"/>
      <c r="D69" s="16" t="s">
        <v>199</v>
      </c>
      <c r="E69" s="16" t="s">
        <v>259</v>
      </c>
      <c r="F69" s="16">
        <v>300</v>
      </c>
      <c r="G69" s="19">
        <v>7</v>
      </c>
      <c r="H69" s="18">
        <v>2100</v>
      </c>
      <c r="I69" s="16">
        <v>100</v>
      </c>
      <c r="J69" s="20">
        <v>700</v>
      </c>
      <c r="K69" s="21"/>
      <c r="L69" s="20">
        <f t="shared" ref="L69:L132" si="2">K69*G69</f>
        <v>0</v>
      </c>
      <c r="M69" s="16">
        <v>200</v>
      </c>
      <c r="N69" s="20">
        <v>1400</v>
      </c>
      <c r="O69" s="21"/>
      <c r="P69" s="20">
        <f t="shared" ref="P69:P132" si="3">O69*G69</f>
        <v>0</v>
      </c>
      <c r="Q69" s="16">
        <v>0</v>
      </c>
      <c r="R69" s="21">
        <v>0</v>
      </c>
      <c r="S69" s="16"/>
    </row>
    <row r="70" s="1" customFormat="1" ht="40" customHeight="1" spans="1:19">
      <c r="A70" s="15">
        <v>66</v>
      </c>
      <c r="B70" s="16" t="s">
        <v>269</v>
      </c>
      <c r="C70" s="16"/>
      <c r="D70" s="16" t="s">
        <v>199</v>
      </c>
      <c r="E70" s="16" t="s">
        <v>259</v>
      </c>
      <c r="F70" s="16">
        <v>396</v>
      </c>
      <c r="G70" s="19">
        <v>40</v>
      </c>
      <c r="H70" s="18">
        <v>15840</v>
      </c>
      <c r="I70" s="16">
        <v>300</v>
      </c>
      <c r="J70" s="20">
        <v>12000</v>
      </c>
      <c r="K70" s="21"/>
      <c r="L70" s="20">
        <f t="shared" si="2"/>
        <v>0</v>
      </c>
      <c r="M70" s="16">
        <v>96</v>
      </c>
      <c r="N70" s="20">
        <v>3840</v>
      </c>
      <c r="O70" s="21"/>
      <c r="P70" s="20">
        <f t="shared" si="3"/>
        <v>0</v>
      </c>
      <c r="Q70" s="16">
        <v>0</v>
      </c>
      <c r="R70" s="21">
        <v>0</v>
      </c>
      <c r="S70" s="16"/>
    </row>
    <row r="71" s="1" customFormat="1" ht="40" customHeight="1" spans="1:19">
      <c r="A71" s="15">
        <v>67</v>
      </c>
      <c r="B71" s="16" t="s">
        <v>270</v>
      </c>
      <c r="C71" s="16"/>
      <c r="D71" s="16" t="s">
        <v>199</v>
      </c>
      <c r="E71" s="16" t="s">
        <v>271</v>
      </c>
      <c r="F71" s="16">
        <v>860</v>
      </c>
      <c r="G71" s="19">
        <v>30</v>
      </c>
      <c r="H71" s="18">
        <v>25800</v>
      </c>
      <c r="I71" s="16">
        <v>700</v>
      </c>
      <c r="J71" s="20">
        <v>21000</v>
      </c>
      <c r="K71" s="21"/>
      <c r="L71" s="20">
        <f t="shared" si="2"/>
        <v>0</v>
      </c>
      <c r="M71" s="16">
        <v>160</v>
      </c>
      <c r="N71" s="20">
        <v>4800</v>
      </c>
      <c r="O71" s="21"/>
      <c r="P71" s="20">
        <f t="shared" si="3"/>
        <v>0</v>
      </c>
      <c r="Q71" s="16">
        <v>0</v>
      </c>
      <c r="R71" s="21">
        <v>0</v>
      </c>
      <c r="S71" s="16"/>
    </row>
    <row r="72" s="1" customFormat="1" ht="40" customHeight="1" spans="1:19">
      <c r="A72" s="15">
        <v>68</v>
      </c>
      <c r="B72" s="16" t="s">
        <v>272</v>
      </c>
      <c r="C72" s="16"/>
      <c r="D72" s="16" t="s">
        <v>173</v>
      </c>
      <c r="E72" s="16" t="s">
        <v>271</v>
      </c>
      <c r="F72" s="16">
        <v>98</v>
      </c>
      <c r="G72" s="19">
        <v>10</v>
      </c>
      <c r="H72" s="18">
        <v>980</v>
      </c>
      <c r="I72" s="16">
        <v>30</v>
      </c>
      <c r="J72" s="20">
        <v>300</v>
      </c>
      <c r="K72" s="21"/>
      <c r="L72" s="20">
        <f t="shared" si="2"/>
        <v>0</v>
      </c>
      <c r="M72" s="16">
        <v>48</v>
      </c>
      <c r="N72" s="20">
        <v>480</v>
      </c>
      <c r="O72" s="21"/>
      <c r="P72" s="20">
        <f t="shared" si="3"/>
        <v>0</v>
      </c>
      <c r="Q72" s="16">
        <v>20</v>
      </c>
      <c r="R72" s="21">
        <v>200</v>
      </c>
      <c r="S72" s="16"/>
    </row>
    <row r="73" s="1" customFormat="1" ht="40" customHeight="1" spans="1:19">
      <c r="A73" s="15">
        <v>69</v>
      </c>
      <c r="B73" s="16" t="s">
        <v>273</v>
      </c>
      <c r="C73" s="16"/>
      <c r="D73" s="16" t="s">
        <v>173</v>
      </c>
      <c r="E73" s="16" t="s">
        <v>97</v>
      </c>
      <c r="F73" s="16">
        <v>200</v>
      </c>
      <c r="G73" s="19">
        <v>4</v>
      </c>
      <c r="H73" s="18">
        <v>800</v>
      </c>
      <c r="I73" s="16">
        <v>100</v>
      </c>
      <c r="J73" s="20">
        <v>400</v>
      </c>
      <c r="K73" s="21">
        <v>20</v>
      </c>
      <c r="L73" s="20">
        <f t="shared" si="2"/>
        <v>80</v>
      </c>
      <c r="M73" s="16">
        <v>100</v>
      </c>
      <c r="N73" s="20">
        <v>400</v>
      </c>
      <c r="O73" s="21"/>
      <c r="P73" s="20">
        <f t="shared" si="3"/>
        <v>0</v>
      </c>
      <c r="Q73" s="16">
        <v>0</v>
      </c>
      <c r="R73" s="21">
        <v>0</v>
      </c>
      <c r="S73" s="16"/>
    </row>
    <row r="74" s="1" customFormat="1" ht="40" customHeight="1" spans="1:19">
      <c r="A74" s="15">
        <v>70</v>
      </c>
      <c r="B74" s="16" t="s">
        <v>274</v>
      </c>
      <c r="C74" s="16"/>
      <c r="D74" s="16" t="s">
        <v>173</v>
      </c>
      <c r="E74" s="16" t="s">
        <v>97</v>
      </c>
      <c r="F74" s="16">
        <v>200</v>
      </c>
      <c r="G74" s="19">
        <v>8</v>
      </c>
      <c r="H74" s="18">
        <v>1600</v>
      </c>
      <c r="I74" s="16">
        <v>100</v>
      </c>
      <c r="J74" s="20">
        <v>800</v>
      </c>
      <c r="K74" s="21">
        <v>29</v>
      </c>
      <c r="L74" s="20">
        <f t="shared" si="2"/>
        <v>232</v>
      </c>
      <c r="M74" s="16">
        <v>100</v>
      </c>
      <c r="N74" s="20">
        <v>800</v>
      </c>
      <c r="O74" s="21"/>
      <c r="P74" s="20">
        <f t="shared" si="3"/>
        <v>0</v>
      </c>
      <c r="Q74" s="16">
        <v>0</v>
      </c>
      <c r="R74" s="21">
        <v>0</v>
      </c>
      <c r="S74" s="16"/>
    </row>
    <row r="75" s="1" customFormat="1" ht="40" customHeight="1" spans="1:19">
      <c r="A75" s="15">
        <v>71</v>
      </c>
      <c r="B75" s="16" t="s">
        <v>275</v>
      </c>
      <c r="C75" s="16"/>
      <c r="D75" s="16" t="s">
        <v>173</v>
      </c>
      <c r="E75" s="16" t="s">
        <v>97</v>
      </c>
      <c r="F75" s="16">
        <v>100</v>
      </c>
      <c r="G75" s="19">
        <v>12</v>
      </c>
      <c r="H75" s="18">
        <v>1200</v>
      </c>
      <c r="I75" s="16">
        <v>50</v>
      </c>
      <c r="J75" s="20">
        <v>600</v>
      </c>
      <c r="K75" s="21">
        <v>30</v>
      </c>
      <c r="L75" s="20">
        <f t="shared" si="2"/>
        <v>360</v>
      </c>
      <c r="M75" s="16">
        <v>50</v>
      </c>
      <c r="N75" s="20">
        <v>600</v>
      </c>
      <c r="O75" s="21"/>
      <c r="P75" s="20">
        <f t="shared" si="3"/>
        <v>0</v>
      </c>
      <c r="Q75" s="16">
        <v>0</v>
      </c>
      <c r="R75" s="21">
        <v>0</v>
      </c>
      <c r="S75" s="16"/>
    </row>
    <row r="76" s="1" customFormat="1" ht="40" customHeight="1" spans="1:19">
      <c r="A76" s="15">
        <v>72</v>
      </c>
      <c r="B76" s="16" t="s">
        <v>276</v>
      </c>
      <c r="C76" s="16"/>
      <c r="D76" s="16" t="s">
        <v>173</v>
      </c>
      <c r="E76" s="16" t="s">
        <v>277</v>
      </c>
      <c r="F76" s="16">
        <v>2000</v>
      </c>
      <c r="G76" s="19">
        <v>1</v>
      </c>
      <c r="H76" s="18">
        <v>2000</v>
      </c>
      <c r="I76" s="16">
        <v>1000</v>
      </c>
      <c r="J76" s="20">
        <v>1000</v>
      </c>
      <c r="K76" s="21">
        <v>200</v>
      </c>
      <c r="L76" s="20">
        <f t="shared" si="2"/>
        <v>200</v>
      </c>
      <c r="M76" s="16">
        <v>1000</v>
      </c>
      <c r="N76" s="20">
        <v>1000</v>
      </c>
      <c r="O76" s="21"/>
      <c r="P76" s="20">
        <f t="shared" si="3"/>
        <v>0</v>
      </c>
      <c r="Q76" s="16">
        <v>0</v>
      </c>
      <c r="R76" s="21">
        <v>0</v>
      </c>
      <c r="S76" s="16"/>
    </row>
    <row r="77" s="1" customFormat="1" ht="40" customHeight="1" spans="1:19">
      <c r="A77" s="15">
        <v>73</v>
      </c>
      <c r="B77" s="16" t="s">
        <v>278</v>
      </c>
      <c r="C77" s="16"/>
      <c r="D77" s="16" t="s">
        <v>173</v>
      </c>
      <c r="E77" s="16" t="s">
        <v>279</v>
      </c>
      <c r="F77" s="16">
        <v>200</v>
      </c>
      <c r="G77" s="19">
        <v>1</v>
      </c>
      <c r="H77" s="18">
        <v>200</v>
      </c>
      <c r="I77" s="16">
        <v>100</v>
      </c>
      <c r="J77" s="20">
        <v>100</v>
      </c>
      <c r="K77" s="21">
        <v>72</v>
      </c>
      <c r="L77" s="20">
        <f t="shared" si="2"/>
        <v>72</v>
      </c>
      <c r="M77" s="16">
        <v>100</v>
      </c>
      <c r="N77" s="20">
        <v>100</v>
      </c>
      <c r="O77" s="21"/>
      <c r="P77" s="20">
        <f t="shared" si="3"/>
        <v>0</v>
      </c>
      <c r="Q77" s="16">
        <v>0</v>
      </c>
      <c r="R77" s="21">
        <v>0</v>
      </c>
      <c r="S77" s="16"/>
    </row>
    <row r="78" s="1" customFormat="1" ht="40" customHeight="1" spans="1:19">
      <c r="A78" s="15">
        <v>74</v>
      </c>
      <c r="B78" s="16" t="s">
        <v>280</v>
      </c>
      <c r="C78" s="16"/>
      <c r="D78" s="16" t="s">
        <v>173</v>
      </c>
      <c r="E78" s="16" t="s">
        <v>279</v>
      </c>
      <c r="F78" s="16">
        <v>200</v>
      </c>
      <c r="G78" s="19">
        <v>1</v>
      </c>
      <c r="H78" s="18">
        <v>200</v>
      </c>
      <c r="I78" s="16">
        <v>100</v>
      </c>
      <c r="J78" s="20">
        <v>100</v>
      </c>
      <c r="K78" s="21">
        <v>100</v>
      </c>
      <c r="L78" s="20">
        <f t="shared" si="2"/>
        <v>100</v>
      </c>
      <c r="M78" s="16">
        <v>100</v>
      </c>
      <c r="N78" s="20">
        <v>100</v>
      </c>
      <c r="O78" s="21"/>
      <c r="P78" s="20">
        <f t="shared" si="3"/>
        <v>0</v>
      </c>
      <c r="Q78" s="16">
        <v>0</v>
      </c>
      <c r="R78" s="21">
        <v>0</v>
      </c>
      <c r="S78" s="16"/>
    </row>
    <row r="79" s="1" customFormat="1" ht="40" customHeight="1" spans="1:19">
      <c r="A79" s="15">
        <v>75</v>
      </c>
      <c r="B79" s="16" t="s">
        <v>281</v>
      </c>
      <c r="C79" s="16"/>
      <c r="D79" s="16" t="s">
        <v>173</v>
      </c>
      <c r="E79" s="16" t="s">
        <v>279</v>
      </c>
      <c r="F79" s="16">
        <v>200</v>
      </c>
      <c r="G79" s="19">
        <v>1</v>
      </c>
      <c r="H79" s="18">
        <v>200</v>
      </c>
      <c r="I79" s="16">
        <v>100</v>
      </c>
      <c r="J79" s="20">
        <v>100</v>
      </c>
      <c r="K79" s="21">
        <v>30</v>
      </c>
      <c r="L79" s="20">
        <f t="shared" si="2"/>
        <v>30</v>
      </c>
      <c r="M79" s="16">
        <v>100</v>
      </c>
      <c r="N79" s="20">
        <v>100</v>
      </c>
      <c r="O79" s="21"/>
      <c r="P79" s="20">
        <f t="shared" si="3"/>
        <v>0</v>
      </c>
      <c r="Q79" s="16">
        <v>0</v>
      </c>
      <c r="R79" s="21">
        <v>0</v>
      </c>
      <c r="S79" s="16"/>
    </row>
    <row r="80" s="1" customFormat="1" ht="40" customHeight="1" spans="1:19">
      <c r="A80" s="15">
        <v>76</v>
      </c>
      <c r="B80" s="16" t="s">
        <v>282</v>
      </c>
      <c r="C80" s="16"/>
      <c r="D80" s="16" t="s">
        <v>173</v>
      </c>
      <c r="E80" s="16" t="s">
        <v>279</v>
      </c>
      <c r="F80" s="16">
        <v>200</v>
      </c>
      <c r="G80" s="19">
        <v>1</v>
      </c>
      <c r="H80" s="18">
        <v>200</v>
      </c>
      <c r="I80" s="16">
        <v>100</v>
      </c>
      <c r="J80" s="20">
        <v>100</v>
      </c>
      <c r="K80" s="21">
        <v>30</v>
      </c>
      <c r="L80" s="20">
        <f t="shared" si="2"/>
        <v>30</v>
      </c>
      <c r="M80" s="16">
        <v>100</v>
      </c>
      <c r="N80" s="20">
        <v>100</v>
      </c>
      <c r="O80" s="21"/>
      <c r="P80" s="20">
        <f t="shared" si="3"/>
        <v>0</v>
      </c>
      <c r="Q80" s="16">
        <v>0</v>
      </c>
      <c r="R80" s="21">
        <v>0</v>
      </c>
      <c r="S80" s="16"/>
    </row>
    <row r="81" s="1" customFormat="1" ht="40" customHeight="1" spans="1:19">
      <c r="A81" s="15">
        <v>77</v>
      </c>
      <c r="B81" s="16" t="s">
        <v>283</v>
      </c>
      <c r="C81" s="16"/>
      <c r="D81" s="16" t="s">
        <v>173</v>
      </c>
      <c r="E81" s="16" t="s">
        <v>279</v>
      </c>
      <c r="F81" s="16">
        <v>200</v>
      </c>
      <c r="G81" s="19">
        <v>3</v>
      </c>
      <c r="H81" s="18">
        <v>600</v>
      </c>
      <c r="I81" s="16">
        <v>100</v>
      </c>
      <c r="J81" s="20">
        <v>300</v>
      </c>
      <c r="K81" s="21">
        <v>40</v>
      </c>
      <c r="L81" s="20">
        <f t="shared" si="2"/>
        <v>120</v>
      </c>
      <c r="M81" s="16">
        <v>100</v>
      </c>
      <c r="N81" s="20">
        <v>300</v>
      </c>
      <c r="O81" s="21"/>
      <c r="P81" s="20">
        <f t="shared" si="3"/>
        <v>0</v>
      </c>
      <c r="Q81" s="16">
        <v>0</v>
      </c>
      <c r="R81" s="21">
        <v>0</v>
      </c>
      <c r="S81" s="16"/>
    </row>
    <row r="82" s="1" customFormat="1" ht="40" customHeight="1" spans="1:19">
      <c r="A82" s="15">
        <v>78</v>
      </c>
      <c r="B82" s="16" t="s">
        <v>284</v>
      </c>
      <c r="C82" s="16"/>
      <c r="D82" s="16" t="s">
        <v>173</v>
      </c>
      <c r="E82" s="16" t="s">
        <v>97</v>
      </c>
      <c r="F82" s="16">
        <v>200</v>
      </c>
      <c r="G82" s="19">
        <v>18</v>
      </c>
      <c r="H82" s="18">
        <v>3600</v>
      </c>
      <c r="I82" s="16">
        <v>100</v>
      </c>
      <c r="J82" s="20">
        <v>1800</v>
      </c>
      <c r="K82" s="21">
        <v>40</v>
      </c>
      <c r="L82" s="20">
        <f t="shared" si="2"/>
        <v>720</v>
      </c>
      <c r="M82" s="16">
        <v>100</v>
      </c>
      <c r="N82" s="20">
        <v>1800</v>
      </c>
      <c r="O82" s="21"/>
      <c r="P82" s="20">
        <f t="shared" si="3"/>
        <v>0</v>
      </c>
      <c r="Q82" s="16">
        <v>0</v>
      </c>
      <c r="R82" s="21">
        <v>0</v>
      </c>
      <c r="S82" s="16"/>
    </row>
    <row r="83" s="1" customFormat="1" ht="40" customHeight="1" spans="1:19">
      <c r="A83" s="15">
        <v>79</v>
      </c>
      <c r="B83" s="16" t="s">
        <v>285</v>
      </c>
      <c r="C83" s="16"/>
      <c r="D83" s="16" t="s">
        <v>173</v>
      </c>
      <c r="E83" s="16" t="s">
        <v>97</v>
      </c>
      <c r="F83" s="16">
        <v>100</v>
      </c>
      <c r="G83" s="19">
        <v>12</v>
      </c>
      <c r="H83" s="18">
        <v>1200</v>
      </c>
      <c r="I83" s="16">
        <v>50</v>
      </c>
      <c r="J83" s="20">
        <v>600</v>
      </c>
      <c r="K83" s="21">
        <v>20</v>
      </c>
      <c r="L83" s="20">
        <f t="shared" si="2"/>
        <v>240</v>
      </c>
      <c r="M83" s="16">
        <v>50</v>
      </c>
      <c r="N83" s="20">
        <v>600</v>
      </c>
      <c r="O83" s="21"/>
      <c r="P83" s="20">
        <f t="shared" si="3"/>
        <v>0</v>
      </c>
      <c r="Q83" s="16">
        <v>0</v>
      </c>
      <c r="R83" s="21">
        <v>0</v>
      </c>
      <c r="S83" s="16"/>
    </row>
    <row r="84" s="1" customFormat="1" ht="40" customHeight="1" spans="1:19">
      <c r="A84" s="15">
        <v>80</v>
      </c>
      <c r="B84" s="16" t="s">
        <v>286</v>
      </c>
      <c r="C84" s="16"/>
      <c r="D84" s="16" t="s">
        <v>173</v>
      </c>
      <c r="E84" s="16" t="s">
        <v>97</v>
      </c>
      <c r="F84" s="16">
        <v>100</v>
      </c>
      <c r="G84" s="19">
        <v>12</v>
      </c>
      <c r="H84" s="18">
        <v>1200</v>
      </c>
      <c r="I84" s="16">
        <v>50</v>
      </c>
      <c r="J84" s="20">
        <v>600</v>
      </c>
      <c r="K84" s="21">
        <v>30</v>
      </c>
      <c r="L84" s="20">
        <f t="shared" si="2"/>
        <v>360</v>
      </c>
      <c r="M84" s="16">
        <v>50</v>
      </c>
      <c r="N84" s="20">
        <v>600</v>
      </c>
      <c r="O84" s="21"/>
      <c r="P84" s="20">
        <f t="shared" si="3"/>
        <v>0</v>
      </c>
      <c r="Q84" s="16">
        <v>0</v>
      </c>
      <c r="R84" s="21">
        <v>0</v>
      </c>
      <c r="S84" s="16"/>
    </row>
    <row r="85" s="1" customFormat="1" ht="40" customHeight="1" spans="1:19">
      <c r="A85" s="15">
        <v>81</v>
      </c>
      <c r="B85" s="16" t="s">
        <v>287</v>
      </c>
      <c r="C85" s="16"/>
      <c r="D85" s="16" t="s">
        <v>173</v>
      </c>
      <c r="E85" s="16" t="s">
        <v>97</v>
      </c>
      <c r="F85" s="16">
        <v>200</v>
      </c>
      <c r="G85" s="19">
        <v>0.2</v>
      </c>
      <c r="H85" s="18">
        <v>40</v>
      </c>
      <c r="I85" s="16">
        <v>100</v>
      </c>
      <c r="J85" s="20">
        <v>20</v>
      </c>
      <c r="K85" s="21">
        <v>100</v>
      </c>
      <c r="L85" s="20">
        <f t="shared" si="2"/>
        <v>20</v>
      </c>
      <c r="M85" s="16">
        <v>100</v>
      </c>
      <c r="N85" s="20">
        <v>20</v>
      </c>
      <c r="O85" s="21"/>
      <c r="P85" s="20">
        <f t="shared" si="3"/>
        <v>0</v>
      </c>
      <c r="Q85" s="16">
        <v>0</v>
      </c>
      <c r="R85" s="21">
        <v>0</v>
      </c>
      <c r="S85" s="16"/>
    </row>
    <row r="86" s="1" customFormat="1" ht="40" customHeight="1" spans="1:19">
      <c r="A86" s="15">
        <v>82</v>
      </c>
      <c r="B86" s="16" t="s">
        <v>288</v>
      </c>
      <c r="C86" s="16"/>
      <c r="D86" s="16" t="s">
        <v>173</v>
      </c>
      <c r="E86" s="16" t="s">
        <v>97</v>
      </c>
      <c r="F86" s="16">
        <v>60</v>
      </c>
      <c r="G86" s="19">
        <v>65</v>
      </c>
      <c r="H86" s="18">
        <v>3900</v>
      </c>
      <c r="I86" s="16">
        <v>30</v>
      </c>
      <c r="J86" s="20">
        <v>1950</v>
      </c>
      <c r="K86" s="21">
        <v>16</v>
      </c>
      <c r="L86" s="20">
        <f t="shared" si="2"/>
        <v>1040</v>
      </c>
      <c r="M86" s="16">
        <v>30</v>
      </c>
      <c r="N86" s="20">
        <v>1950</v>
      </c>
      <c r="O86" s="21"/>
      <c r="P86" s="20">
        <f t="shared" si="3"/>
        <v>0</v>
      </c>
      <c r="Q86" s="16">
        <v>0</v>
      </c>
      <c r="R86" s="21">
        <v>0</v>
      </c>
      <c r="S86" s="16"/>
    </row>
    <row r="87" s="1" customFormat="1" ht="40" customHeight="1" spans="1:19">
      <c r="A87" s="15">
        <v>83</v>
      </c>
      <c r="B87" s="16" t="s">
        <v>289</v>
      </c>
      <c r="C87" s="16"/>
      <c r="D87" s="16" t="s">
        <v>173</v>
      </c>
      <c r="E87" s="16" t="s">
        <v>116</v>
      </c>
      <c r="F87" s="16">
        <v>60</v>
      </c>
      <c r="G87" s="19">
        <v>2.5</v>
      </c>
      <c r="H87" s="18">
        <v>150</v>
      </c>
      <c r="I87" s="16">
        <v>30</v>
      </c>
      <c r="J87" s="20">
        <v>75</v>
      </c>
      <c r="K87" s="21">
        <v>12</v>
      </c>
      <c r="L87" s="20">
        <f t="shared" si="2"/>
        <v>30</v>
      </c>
      <c r="M87" s="16">
        <v>30</v>
      </c>
      <c r="N87" s="20">
        <v>75</v>
      </c>
      <c r="O87" s="21"/>
      <c r="P87" s="20">
        <f t="shared" si="3"/>
        <v>0</v>
      </c>
      <c r="Q87" s="16">
        <v>0</v>
      </c>
      <c r="R87" s="21">
        <v>0</v>
      </c>
      <c r="S87" s="16"/>
    </row>
    <row r="88" s="1" customFormat="1" ht="40" customHeight="1" spans="1:19">
      <c r="A88" s="15">
        <v>84</v>
      </c>
      <c r="B88" s="16" t="s">
        <v>290</v>
      </c>
      <c r="C88" s="16"/>
      <c r="D88" s="16" t="s">
        <v>173</v>
      </c>
      <c r="E88" s="16" t="s">
        <v>97</v>
      </c>
      <c r="F88" s="16">
        <v>20</v>
      </c>
      <c r="G88" s="19">
        <v>7</v>
      </c>
      <c r="H88" s="18">
        <v>140</v>
      </c>
      <c r="I88" s="16">
        <v>10</v>
      </c>
      <c r="J88" s="20">
        <v>70</v>
      </c>
      <c r="K88" s="21">
        <v>2</v>
      </c>
      <c r="L88" s="20">
        <f t="shared" si="2"/>
        <v>14</v>
      </c>
      <c r="M88" s="16">
        <v>10</v>
      </c>
      <c r="N88" s="20">
        <v>70</v>
      </c>
      <c r="O88" s="21"/>
      <c r="P88" s="20">
        <f t="shared" si="3"/>
        <v>0</v>
      </c>
      <c r="Q88" s="16">
        <v>0</v>
      </c>
      <c r="R88" s="21">
        <v>0</v>
      </c>
      <c r="S88" s="16"/>
    </row>
    <row r="89" s="1" customFormat="1" ht="40" customHeight="1" spans="1:19">
      <c r="A89" s="15">
        <v>85</v>
      </c>
      <c r="B89" s="16" t="s">
        <v>291</v>
      </c>
      <c r="C89" s="16"/>
      <c r="D89" s="16" t="s">
        <v>173</v>
      </c>
      <c r="E89" s="16" t="s">
        <v>97</v>
      </c>
      <c r="F89" s="16">
        <v>60</v>
      </c>
      <c r="G89" s="19">
        <v>3</v>
      </c>
      <c r="H89" s="18">
        <v>180</v>
      </c>
      <c r="I89" s="16">
        <v>30</v>
      </c>
      <c r="J89" s="20">
        <v>90</v>
      </c>
      <c r="K89" s="21">
        <v>10</v>
      </c>
      <c r="L89" s="20">
        <f t="shared" si="2"/>
        <v>30</v>
      </c>
      <c r="M89" s="16">
        <v>30</v>
      </c>
      <c r="N89" s="20">
        <v>90</v>
      </c>
      <c r="O89" s="21"/>
      <c r="P89" s="20">
        <f t="shared" si="3"/>
        <v>0</v>
      </c>
      <c r="Q89" s="16">
        <v>0</v>
      </c>
      <c r="R89" s="21">
        <v>0</v>
      </c>
      <c r="S89" s="16"/>
    </row>
    <row r="90" s="1" customFormat="1" ht="40" customHeight="1" spans="1:19">
      <c r="A90" s="15">
        <v>86</v>
      </c>
      <c r="B90" s="16" t="s">
        <v>292</v>
      </c>
      <c r="C90" s="16"/>
      <c r="D90" s="16" t="s">
        <v>173</v>
      </c>
      <c r="E90" s="16" t="s">
        <v>97</v>
      </c>
      <c r="F90" s="16">
        <v>60</v>
      </c>
      <c r="G90" s="19">
        <v>3</v>
      </c>
      <c r="H90" s="18">
        <v>180</v>
      </c>
      <c r="I90" s="16">
        <v>30</v>
      </c>
      <c r="J90" s="20">
        <v>90</v>
      </c>
      <c r="K90" s="21">
        <v>10</v>
      </c>
      <c r="L90" s="20">
        <f t="shared" si="2"/>
        <v>30</v>
      </c>
      <c r="M90" s="16">
        <v>30</v>
      </c>
      <c r="N90" s="20">
        <v>90</v>
      </c>
      <c r="O90" s="21"/>
      <c r="P90" s="20">
        <f t="shared" si="3"/>
        <v>0</v>
      </c>
      <c r="Q90" s="16">
        <v>0</v>
      </c>
      <c r="R90" s="21">
        <v>0</v>
      </c>
      <c r="S90" s="16"/>
    </row>
    <row r="91" s="1" customFormat="1" ht="40" customHeight="1" spans="1:19">
      <c r="A91" s="15">
        <v>87</v>
      </c>
      <c r="B91" s="16" t="s">
        <v>293</v>
      </c>
      <c r="C91" s="16"/>
      <c r="D91" s="16" t="s">
        <v>173</v>
      </c>
      <c r="E91" s="16" t="s">
        <v>271</v>
      </c>
      <c r="F91" s="16">
        <v>100</v>
      </c>
      <c r="G91" s="19">
        <v>1</v>
      </c>
      <c r="H91" s="18">
        <v>100</v>
      </c>
      <c r="I91" s="16">
        <v>50</v>
      </c>
      <c r="J91" s="20">
        <v>50</v>
      </c>
      <c r="K91" s="21">
        <v>50</v>
      </c>
      <c r="L91" s="20">
        <f t="shared" si="2"/>
        <v>50</v>
      </c>
      <c r="M91" s="16">
        <v>50</v>
      </c>
      <c r="N91" s="20">
        <v>50</v>
      </c>
      <c r="O91" s="21"/>
      <c r="P91" s="20">
        <f t="shared" si="3"/>
        <v>0</v>
      </c>
      <c r="Q91" s="16">
        <v>0</v>
      </c>
      <c r="R91" s="21">
        <v>0</v>
      </c>
      <c r="S91" s="16"/>
    </row>
    <row r="92" s="1" customFormat="1" ht="40" customHeight="1" spans="1:19">
      <c r="A92" s="15">
        <v>88</v>
      </c>
      <c r="B92" s="16" t="s">
        <v>294</v>
      </c>
      <c r="C92" s="16"/>
      <c r="D92" s="16" t="s">
        <v>173</v>
      </c>
      <c r="E92" s="16" t="s">
        <v>271</v>
      </c>
      <c r="F92" s="16">
        <v>100</v>
      </c>
      <c r="G92" s="19">
        <v>7</v>
      </c>
      <c r="H92" s="18">
        <v>700</v>
      </c>
      <c r="I92" s="16">
        <v>50</v>
      </c>
      <c r="J92" s="20">
        <v>350</v>
      </c>
      <c r="K92" s="21">
        <v>10</v>
      </c>
      <c r="L92" s="20">
        <f t="shared" si="2"/>
        <v>70</v>
      </c>
      <c r="M92" s="16">
        <v>50</v>
      </c>
      <c r="N92" s="20">
        <v>350</v>
      </c>
      <c r="O92" s="21"/>
      <c r="P92" s="20">
        <f t="shared" si="3"/>
        <v>0</v>
      </c>
      <c r="Q92" s="16">
        <v>0</v>
      </c>
      <c r="R92" s="21">
        <v>0</v>
      </c>
      <c r="S92" s="16"/>
    </row>
    <row r="93" s="1" customFormat="1" ht="40" customHeight="1" spans="1:19">
      <c r="A93" s="15">
        <v>89</v>
      </c>
      <c r="B93" s="16" t="s">
        <v>295</v>
      </c>
      <c r="C93" s="16"/>
      <c r="D93" s="16" t="s">
        <v>173</v>
      </c>
      <c r="E93" s="16" t="s">
        <v>296</v>
      </c>
      <c r="F93" s="16">
        <v>100</v>
      </c>
      <c r="G93" s="19">
        <v>2</v>
      </c>
      <c r="H93" s="18">
        <v>200</v>
      </c>
      <c r="I93" s="16">
        <v>50</v>
      </c>
      <c r="J93" s="20">
        <v>100</v>
      </c>
      <c r="K93" s="21">
        <v>15</v>
      </c>
      <c r="L93" s="20">
        <f t="shared" si="2"/>
        <v>30</v>
      </c>
      <c r="M93" s="16">
        <v>50</v>
      </c>
      <c r="N93" s="20">
        <v>100</v>
      </c>
      <c r="O93" s="21"/>
      <c r="P93" s="20">
        <f t="shared" si="3"/>
        <v>0</v>
      </c>
      <c r="Q93" s="16">
        <v>0</v>
      </c>
      <c r="R93" s="21">
        <v>0</v>
      </c>
      <c r="S93" s="16"/>
    </row>
    <row r="94" s="1" customFormat="1" ht="40" customHeight="1" spans="1:19">
      <c r="A94" s="15">
        <v>90</v>
      </c>
      <c r="B94" s="16" t="s">
        <v>297</v>
      </c>
      <c r="C94" s="16"/>
      <c r="D94" s="16" t="s">
        <v>173</v>
      </c>
      <c r="E94" s="16" t="s">
        <v>97</v>
      </c>
      <c r="F94" s="16">
        <v>60</v>
      </c>
      <c r="G94" s="19">
        <v>10</v>
      </c>
      <c r="H94" s="18">
        <v>600</v>
      </c>
      <c r="I94" s="16">
        <v>30</v>
      </c>
      <c r="J94" s="20">
        <v>300</v>
      </c>
      <c r="K94" s="21">
        <v>10</v>
      </c>
      <c r="L94" s="20">
        <f t="shared" si="2"/>
        <v>100</v>
      </c>
      <c r="M94" s="16">
        <v>30</v>
      </c>
      <c r="N94" s="20">
        <v>300</v>
      </c>
      <c r="O94" s="21"/>
      <c r="P94" s="20">
        <f t="shared" si="3"/>
        <v>0</v>
      </c>
      <c r="Q94" s="16">
        <v>0</v>
      </c>
      <c r="R94" s="21">
        <v>0</v>
      </c>
      <c r="S94" s="16"/>
    </row>
    <row r="95" s="1" customFormat="1" ht="40" customHeight="1" spans="1:19">
      <c r="A95" s="15">
        <v>91</v>
      </c>
      <c r="B95" s="16" t="s">
        <v>298</v>
      </c>
      <c r="C95" s="16"/>
      <c r="D95" s="16" t="s">
        <v>199</v>
      </c>
      <c r="E95" s="16" t="s">
        <v>185</v>
      </c>
      <c r="F95" s="16">
        <v>12</v>
      </c>
      <c r="G95" s="19">
        <v>56</v>
      </c>
      <c r="H95" s="18">
        <v>672</v>
      </c>
      <c r="I95" s="16">
        <v>6</v>
      </c>
      <c r="J95" s="20">
        <v>336</v>
      </c>
      <c r="K95" s="21">
        <v>6</v>
      </c>
      <c r="L95" s="20">
        <f t="shared" si="2"/>
        <v>336</v>
      </c>
      <c r="M95" s="16">
        <v>6</v>
      </c>
      <c r="N95" s="20">
        <v>336</v>
      </c>
      <c r="O95" s="21"/>
      <c r="P95" s="20">
        <f t="shared" si="3"/>
        <v>0</v>
      </c>
      <c r="Q95" s="16">
        <v>0</v>
      </c>
      <c r="R95" s="21">
        <v>0</v>
      </c>
      <c r="S95" s="16"/>
    </row>
    <row r="96" s="1" customFormat="1" ht="40" customHeight="1" spans="1:19">
      <c r="A96" s="15">
        <v>92</v>
      </c>
      <c r="B96" s="16" t="s">
        <v>299</v>
      </c>
      <c r="C96" s="16"/>
      <c r="D96" s="16" t="s">
        <v>173</v>
      </c>
      <c r="E96" s="16" t="s">
        <v>116</v>
      </c>
      <c r="F96" s="16">
        <v>20</v>
      </c>
      <c r="G96" s="19">
        <v>24</v>
      </c>
      <c r="H96" s="18">
        <v>480</v>
      </c>
      <c r="I96" s="16">
        <v>10</v>
      </c>
      <c r="J96" s="20">
        <v>240</v>
      </c>
      <c r="K96" s="21">
        <v>5</v>
      </c>
      <c r="L96" s="20">
        <f t="shared" si="2"/>
        <v>120</v>
      </c>
      <c r="M96" s="16">
        <v>10</v>
      </c>
      <c r="N96" s="20">
        <v>240</v>
      </c>
      <c r="O96" s="21"/>
      <c r="P96" s="20">
        <f t="shared" si="3"/>
        <v>0</v>
      </c>
      <c r="Q96" s="16">
        <v>0</v>
      </c>
      <c r="R96" s="21">
        <v>0</v>
      </c>
      <c r="S96" s="16"/>
    </row>
    <row r="97" s="1" customFormat="1" ht="40" customHeight="1" spans="1:19">
      <c r="A97" s="15">
        <v>93</v>
      </c>
      <c r="B97" s="16" t="s">
        <v>300</v>
      </c>
      <c r="C97" s="16"/>
      <c r="D97" s="16" t="s">
        <v>173</v>
      </c>
      <c r="E97" s="16" t="s">
        <v>301</v>
      </c>
      <c r="F97" s="16">
        <v>200</v>
      </c>
      <c r="G97" s="19">
        <v>10.75</v>
      </c>
      <c r="H97" s="18">
        <v>2150</v>
      </c>
      <c r="I97" s="16">
        <v>100</v>
      </c>
      <c r="J97" s="20">
        <v>1075</v>
      </c>
      <c r="K97" s="21">
        <v>25</v>
      </c>
      <c r="L97" s="20">
        <f t="shared" si="2"/>
        <v>268.75</v>
      </c>
      <c r="M97" s="16">
        <v>100</v>
      </c>
      <c r="N97" s="20">
        <v>1075</v>
      </c>
      <c r="O97" s="21"/>
      <c r="P97" s="20">
        <f t="shared" si="3"/>
        <v>0</v>
      </c>
      <c r="Q97" s="16">
        <v>0</v>
      </c>
      <c r="R97" s="21">
        <v>0</v>
      </c>
      <c r="S97" s="16"/>
    </row>
    <row r="98" s="1" customFormat="1" ht="40" customHeight="1" spans="1:19">
      <c r="A98" s="15">
        <v>94</v>
      </c>
      <c r="B98" s="16" t="s">
        <v>302</v>
      </c>
      <c r="C98" s="16"/>
      <c r="D98" s="16" t="s">
        <v>173</v>
      </c>
      <c r="E98" s="16" t="s">
        <v>259</v>
      </c>
      <c r="F98" s="16">
        <v>20</v>
      </c>
      <c r="G98" s="19">
        <v>27</v>
      </c>
      <c r="H98" s="18">
        <v>540</v>
      </c>
      <c r="I98" s="16">
        <v>10</v>
      </c>
      <c r="J98" s="20">
        <v>270</v>
      </c>
      <c r="K98" s="21">
        <v>4</v>
      </c>
      <c r="L98" s="20">
        <f t="shared" si="2"/>
        <v>108</v>
      </c>
      <c r="M98" s="16">
        <v>10</v>
      </c>
      <c r="N98" s="20">
        <v>270</v>
      </c>
      <c r="O98" s="21"/>
      <c r="P98" s="20">
        <f t="shared" si="3"/>
        <v>0</v>
      </c>
      <c r="Q98" s="16">
        <v>0</v>
      </c>
      <c r="R98" s="21">
        <v>0</v>
      </c>
      <c r="S98" s="16"/>
    </row>
    <row r="99" s="1" customFormat="1" ht="40" customHeight="1" spans="1:19">
      <c r="A99" s="15">
        <v>95</v>
      </c>
      <c r="B99" s="16" t="s">
        <v>303</v>
      </c>
      <c r="C99" s="16"/>
      <c r="D99" s="16" t="s">
        <v>173</v>
      </c>
      <c r="E99" s="16" t="s">
        <v>97</v>
      </c>
      <c r="F99" s="16">
        <v>20</v>
      </c>
      <c r="G99" s="19">
        <v>16</v>
      </c>
      <c r="H99" s="18">
        <v>320</v>
      </c>
      <c r="I99" s="16">
        <v>10</v>
      </c>
      <c r="J99" s="20">
        <v>160</v>
      </c>
      <c r="K99" s="21">
        <v>10</v>
      </c>
      <c r="L99" s="20">
        <f t="shared" si="2"/>
        <v>160</v>
      </c>
      <c r="M99" s="16">
        <v>10</v>
      </c>
      <c r="N99" s="20">
        <v>160</v>
      </c>
      <c r="O99" s="21"/>
      <c r="P99" s="20">
        <f t="shared" si="3"/>
        <v>0</v>
      </c>
      <c r="Q99" s="16">
        <v>0</v>
      </c>
      <c r="R99" s="21">
        <v>0</v>
      </c>
      <c r="S99" s="16"/>
    </row>
    <row r="100" s="1" customFormat="1" ht="40" customHeight="1" spans="1:19">
      <c r="A100" s="15">
        <v>96</v>
      </c>
      <c r="B100" s="16" t="s">
        <v>304</v>
      </c>
      <c r="C100" s="16"/>
      <c r="D100" s="16" t="s">
        <v>199</v>
      </c>
      <c r="E100" s="16" t="s">
        <v>116</v>
      </c>
      <c r="F100" s="16">
        <v>2000</v>
      </c>
      <c r="G100" s="19">
        <v>40</v>
      </c>
      <c r="H100" s="18">
        <v>80000</v>
      </c>
      <c r="I100" s="16">
        <v>1300</v>
      </c>
      <c r="J100" s="20">
        <v>52000</v>
      </c>
      <c r="K100" s="21"/>
      <c r="L100" s="20">
        <f t="shared" si="2"/>
        <v>0</v>
      </c>
      <c r="M100" s="16">
        <v>700</v>
      </c>
      <c r="N100" s="20">
        <v>28000</v>
      </c>
      <c r="O100" s="21"/>
      <c r="P100" s="20">
        <f t="shared" si="3"/>
        <v>0</v>
      </c>
      <c r="Q100" s="16"/>
      <c r="R100" s="21">
        <v>0</v>
      </c>
      <c r="S100" s="16"/>
    </row>
    <row r="101" s="1" customFormat="1" ht="40" customHeight="1" spans="1:19">
      <c r="A101" s="15">
        <v>97</v>
      </c>
      <c r="B101" s="16" t="s">
        <v>305</v>
      </c>
      <c r="C101" s="16"/>
      <c r="D101" s="16" t="s">
        <v>199</v>
      </c>
      <c r="E101" s="16" t="s">
        <v>97</v>
      </c>
      <c r="F101" s="16">
        <v>700</v>
      </c>
      <c r="G101" s="19">
        <v>60</v>
      </c>
      <c r="H101" s="18">
        <v>42000</v>
      </c>
      <c r="I101" s="16">
        <v>343</v>
      </c>
      <c r="J101" s="20">
        <v>20580</v>
      </c>
      <c r="K101" s="21">
        <v>300</v>
      </c>
      <c r="L101" s="20">
        <f t="shared" si="2"/>
        <v>18000</v>
      </c>
      <c r="M101" s="16">
        <v>0</v>
      </c>
      <c r="N101" s="20">
        <v>0</v>
      </c>
      <c r="O101" s="21"/>
      <c r="P101" s="20">
        <f t="shared" si="3"/>
        <v>0</v>
      </c>
      <c r="Q101" s="16">
        <v>357</v>
      </c>
      <c r="R101" s="21">
        <v>21420</v>
      </c>
      <c r="S101" s="16"/>
    </row>
    <row r="102" s="1" customFormat="1" ht="40" customHeight="1" spans="1:19">
      <c r="A102" s="15">
        <v>98</v>
      </c>
      <c r="B102" s="16" t="s">
        <v>306</v>
      </c>
      <c r="C102" s="16"/>
      <c r="D102" s="16" t="s">
        <v>173</v>
      </c>
      <c r="E102" s="16" t="s">
        <v>271</v>
      </c>
      <c r="F102" s="16">
        <v>300</v>
      </c>
      <c r="G102" s="19">
        <v>25</v>
      </c>
      <c r="H102" s="18">
        <v>7500</v>
      </c>
      <c r="I102" s="16">
        <v>200</v>
      </c>
      <c r="J102" s="20">
        <v>5000</v>
      </c>
      <c r="K102" s="21"/>
      <c r="L102" s="20">
        <f t="shared" si="2"/>
        <v>0</v>
      </c>
      <c r="M102" s="16">
        <v>100</v>
      </c>
      <c r="N102" s="20">
        <v>2500</v>
      </c>
      <c r="O102" s="21">
        <v>1</v>
      </c>
      <c r="P102" s="20">
        <f t="shared" si="3"/>
        <v>25</v>
      </c>
      <c r="Q102" s="16">
        <v>0</v>
      </c>
      <c r="R102" s="21">
        <v>0</v>
      </c>
      <c r="S102" s="16"/>
    </row>
    <row r="103" s="1" customFormat="1" ht="40" customHeight="1" spans="1:19">
      <c r="A103" s="15">
        <v>99</v>
      </c>
      <c r="B103" s="16" t="s">
        <v>307</v>
      </c>
      <c r="C103" s="16"/>
      <c r="D103" s="16" t="s">
        <v>173</v>
      </c>
      <c r="E103" s="16" t="s">
        <v>308</v>
      </c>
      <c r="F103" s="16">
        <v>3000</v>
      </c>
      <c r="G103" s="19">
        <v>1</v>
      </c>
      <c r="H103" s="18">
        <v>3000</v>
      </c>
      <c r="I103" s="16">
        <v>2000</v>
      </c>
      <c r="J103" s="20">
        <v>2000</v>
      </c>
      <c r="K103" s="21">
        <v>500</v>
      </c>
      <c r="L103" s="20">
        <f t="shared" si="2"/>
        <v>500</v>
      </c>
      <c r="M103" s="16">
        <v>1000</v>
      </c>
      <c r="N103" s="20">
        <v>1000</v>
      </c>
      <c r="O103" s="21"/>
      <c r="P103" s="20">
        <f t="shared" si="3"/>
        <v>0</v>
      </c>
      <c r="Q103" s="16">
        <v>0</v>
      </c>
      <c r="R103" s="21">
        <v>0</v>
      </c>
      <c r="S103" s="16"/>
    </row>
    <row r="104" s="1" customFormat="1" ht="40" customHeight="1" spans="1:19">
      <c r="A104" s="15">
        <v>100</v>
      </c>
      <c r="B104" s="16" t="s">
        <v>309</v>
      </c>
      <c r="C104" s="16"/>
      <c r="D104" s="16" t="s">
        <v>173</v>
      </c>
      <c r="E104" s="16" t="s">
        <v>259</v>
      </c>
      <c r="F104" s="16">
        <v>270</v>
      </c>
      <c r="G104" s="19">
        <v>6</v>
      </c>
      <c r="H104" s="18">
        <v>1620</v>
      </c>
      <c r="I104" s="16"/>
      <c r="J104" s="20">
        <v>0</v>
      </c>
      <c r="K104" s="21"/>
      <c r="L104" s="20">
        <f t="shared" si="2"/>
        <v>0</v>
      </c>
      <c r="M104" s="16">
        <v>270</v>
      </c>
      <c r="N104" s="20">
        <v>1620</v>
      </c>
      <c r="O104" s="21"/>
      <c r="P104" s="20">
        <f t="shared" si="3"/>
        <v>0</v>
      </c>
      <c r="Q104" s="16">
        <v>0</v>
      </c>
      <c r="R104" s="21">
        <v>0</v>
      </c>
      <c r="S104" s="16"/>
    </row>
    <row r="105" s="1" customFormat="1" ht="40" customHeight="1" spans="1:19">
      <c r="A105" s="15">
        <v>101</v>
      </c>
      <c r="B105" s="16" t="s">
        <v>310</v>
      </c>
      <c r="C105" s="16"/>
      <c r="D105" s="16" t="s">
        <v>199</v>
      </c>
      <c r="E105" s="16" t="s">
        <v>116</v>
      </c>
      <c r="F105" s="16">
        <v>300</v>
      </c>
      <c r="G105" s="19">
        <v>48</v>
      </c>
      <c r="H105" s="18">
        <v>14400</v>
      </c>
      <c r="I105" s="16">
        <v>59</v>
      </c>
      <c r="J105" s="20">
        <v>2832</v>
      </c>
      <c r="K105" s="21"/>
      <c r="L105" s="20">
        <f t="shared" si="2"/>
        <v>0</v>
      </c>
      <c r="M105" s="16">
        <v>200</v>
      </c>
      <c r="N105" s="20">
        <v>9600</v>
      </c>
      <c r="O105" s="21"/>
      <c r="P105" s="20">
        <f t="shared" si="3"/>
        <v>0</v>
      </c>
      <c r="Q105" s="16">
        <v>41</v>
      </c>
      <c r="R105" s="21">
        <v>1968</v>
      </c>
      <c r="S105" s="16"/>
    </row>
    <row r="106" s="1" customFormat="1" ht="40" customHeight="1" spans="1:19">
      <c r="A106" s="15">
        <v>102</v>
      </c>
      <c r="B106" s="16" t="s">
        <v>311</v>
      </c>
      <c r="C106" s="16"/>
      <c r="D106" s="16" t="s">
        <v>199</v>
      </c>
      <c r="E106" s="16" t="s">
        <v>116</v>
      </c>
      <c r="F106" s="16">
        <v>250</v>
      </c>
      <c r="G106" s="19">
        <v>28</v>
      </c>
      <c r="H106" s="18">
        <v>7000</v>
      </c>
      <c r="I106" s="16">
        <v>57</v>
      </c>
      <c r="J106" s="20">
        <v>1596</v>
      </c>
      <c r="K106" s="21"/>
      <c r="L106" s="20">
        <f t="shared" si="2"/>
        <v>0</v>
      </c>
      <c r="M106" s="16"/>
      <c r="N106" s="20">
        <v>0</v>
      </c>
      <c r="O106" s="21"/>
      <c r="P106" s="20">
        <f t="shared" si="3"/>
        <v>0</v>
      </c>
      <c r="Q106" s="16">
        <v>193</v>
      </c>
      <c r="R106" s="21">
        <v>5404</v>
      </c>
      <c r="S106" s="16"/>
    </row>
    <row r="107" s="1" customFormat="1" ht="40" customHeight="1" spans="1:19">
      <c r="A107" s="15">
        <v>103</v>
      </c>
      <c r="B107" s="16" t="s">
        <v>312</v>
      </c>
      <c r="C107" s="16"/>
      <c r="D107" s="16" t="s">
        <v>173</v>
      </c>
      <c r="E107" s="16" t="s">
        <v>97</v>
      </c>
      <c r="F107" s="16">
        <v>36</v>
      </c>
      <c r="G107" s="19">
        <v>4</v>
      </c>
      <c r="H107" s="18">
        <v>144</v>
      </c>
      <c r="I107" s="16">
        <v>20</v>
      </c>
      <c r="J107" s="20">
        <v>80</v>
      </c>
      <c r="K107" s="21"/>
      <c r="L107" s="20">
        <f t="shared" si="2"/>
        <v>0</v>
      </c>
      <c r="M107" s="16">
        <v>16</v>
      </c>
      <c r="N107" s="20">
        <v>64</v>
      </c>
      <c r="O107" s="21"/>
      <c r="P107" s="20">
        <f t="shared" si="3"/>
        <v>0</v>
      </c>
      <c r="Q107" s="16">
        <v>0</v>
      </c>
      <c r="R107" s="21">
        <v>0</v>
      </c>
      <c r="S107" s="16"/>
    </row>
    <row r="108" s="1" customFormat="1" ht="40" customHeight="1" spans="1:19">
      <c r="A108" s="15">
        <v>104</v>
      </c>
      <c r="B108" s="16" t="s">
        <v>313</v>
      </c>
      <c r="C108" s="16"/>
      <c r="D108" s="16" t="s">
        <v>173</v>
      </c>
      <c r="E108" s="16" t="s">
        <v>116</v>
      </c>
      <c r="F108" s="16">
        <v>230</v>
      </c>
      <c r="G108" s="19">
        <v>15</v>
      </c>
      <c r="H108" s="18">
        <v>3450</v>
      </c>
      <c r="I108" s="16">
        <v>30</v>
      </c>
      <c r="J108" s="20">
        <v>450</v>
      </c>
      <c r="K108" s="21">
        <v>15</v>
      </c>
      <c r="L108" s="20">
        <f t="shared" si="2"/>
        <v>225</v>
      </c>
      <c r="M108" s="16">
        <v>200</v>
      </c>
      <c r="N108" s="20">
        <v>3000</v>
      </c>
      <c r="O108" s="21"/>
      <c r="P108" s="20">
        <f t="shared" si="3"/>
        <v>0</v>
      </c>
      <c r="Q108" s="16">
        <v>0</v>
      </c>
      <c r="R108" s="21">
        <v>0</v>
      </c>
      <c r="S108" s="16"/>
    </row>
    <row r="109" s="1" customFormat="1" ht="40" customHeight="1" spans="1:19">
      <c r="A109" s="15">
        <v>105</v>
      </c>
      <c r="B109" s="16" t="s">
        <v>314</v>
      </c>
      <c r="C109" s="16"/>
      <c r="D109" s="16" t="s">
        <v>173</v>
      </c>
      <c r="E109" s="16" t="s">
        <v>252</v>
      </c>
      <c r="F109" s="16">
        <v>60</v>
      </c>
      <c r="G109" s="19">
        <v>7</v>
      </c>
      <c r="H109" s="18">
        <v>420</v>
      </c>
      <c r="I109" s="16">
        <v>30</v>
      </c>
      <c r="J109" s="20">
        <v>210</v>
      </c>
      <c r="K109" s="21"/>
      <c r="L109" s="20">
        <f t="shared" si="2"/>
        <v>0</v>
      </c>
      <c r="M109" s="16">
        <v>30</v>
      </c>
      <c r="N109" s="20">
        <v>210</v>
      </c>
      <c r="O109" s="21"/>
      <c r="P109" s="20">
        <f t="shared" si="3"/>
        <v>0</v>
      </c>
      <c r="Q109" s="16">
        <v>0</v>
      </c>
      <c r="R109" s="21">
        <v>0</v>
      </c>
      <c r="S109" s="16"/>
    </row>
    <row r="110" s="1" customFormat="1" ht="40" customHeight="1" spans="1:19">
      <c r="A110" s="15">
        <v>106</v>
      </c>
      <c r="B110" s="16" t="s">
        <v>315</v>
      </c>
      <c r="C110" s="16"/>
      <c r="D110" s="16" t="s">
        <v>173</v>
      </c>
      <c r="E110" s="16" t="s">
        <v>97</v>
      </c>
      <c r="F110" s="16">
        <v>60</v>
      </c>
      <c r="G110" s="19">
        <v>10</v>
      </c>
      <c r="H110" s="18">
        <v>600</v>
      </c>
      <c r="I110" s="16">
        <v>20</v>
      </c>
      <c r="J110" s="20">
        <v>200</v>
      </c>
      <c r="K110" s="21"/>
      <c r="L110" s="20">
        <f t="shared" si="2"/>
        <v>0</v>
      </c>
      <c r="M110" s="16">
        <v>40</v>
      </c>
      <c r="N110" s="20">
        <v>400</v>
      </c>
      <c r="O110" s="21"/>
      <c r="P110" s="20">
        <f t="shared" si="3"/>
        <v>0</v>
      </c>
      <c r="Q110" s="16">
        <v>0</v>
      </c>
      <c r="R110" s="21">
        <v>0</v>
      </c>
      <c r="S110" s="16"/>
    </row>
    <row r="111" s="1" customFormat="1" ht="40" customHeight="1" spans="1:19">
      <c r="A111" s="15">
        <v>107</v>
      </c>
      <c r="B111" s="16" t="s">
        <v>316</v>
      </c>
      <c r="C111" s="16"/>
      <c r="D111" s="16" t="s">
        <v>173</v>
      </c>
      <c r="E111" s="16" t="s">
        <v>223</v>
      </c>
      <c r="F111" s="16">
        <v>1000</v>
      </c>
      <c r="G111" s="19">
        <v>2</v>
      </c>
      <c r="H111" s="18">
        <v>2000</v>
      </c>
      <c r="I111" s="16">
        <v>350</v>
      </c>
      <c r="J111" s="20">
        <v>700</v>
      </c>
      <c r="K111" s="21"/>
      <c r="L111" s="20">
        <f t="shared" si="2"/>
        <v>0</v>
      </c>
      <c r="M111" s="16"/>
      <c r="N111" s="20">
        <v>0</v>
      </c>
      <c r="O111" s="21"/>
      <c r="P111" s="20">
        <f t="shared" si="3"/>
        <v>0</v>
      </c>
      <c r="Q111" s="16">
        <v>650</v>
      </c>
      <c r="R111" s="21">
        <v>1300</v>
      </c>
      <c r="S111" s="16"/>
    </row>
    <row r="112" s="1" customFormat="1" ht="40" customHeight="1" spans="1:19">
      <c r="A112" s="15">
        <v>108</v>
      </c>
      <c r="B112" s="16" t="s">
        <v>317</v>
      </c>
      <c r="C112" s="16"/>
      <c r="D112" s="16" t="s">
        <v>173</v>
      </c>
      <c r="E112" s="16" t="s">
        <v>116</v>
      </c>
      <c r="F112" s="16">
        <v>27</v>
      </c>
      <c r="G112" s="19">
        <v>10</v>
      </c>
      <c r="H112" s="18">
        <v>270</v>
      </c>
      <c r="I112" s="16">
        <v>10</v>
      </c>
      <c r="J112" s="20">
        <v>100</v>
      </c>
      <c r="K112" s="21"/>
      <c r="L112" s="20">
        <f t="shared" si="2"/>
        <v>0</v>
      </c>
      <c r="M112" s="16">
        <v>14</v>
      </c>
      <c r="N112" s="20">
        <v>140</v>
      </c>
      <c r="O112" s="21"/>
      <c r="P112" s="20">
        <f t="shared" si="3"/>
        <v>0</v>
      </c>
      <c r="Q112" s="16">
        <v>3</v>
      </c>
      <c r="R112" s="21">
        <v>30</v>
      </c>
      <c r="S112" s="16"/>
    </row>
    <row r="113" s="1" customFormat="1" ht="40" customHeight="1" spans="1:19">
      <c r="A113" s="15">
        <v>109</v>
      </c>
      <c r="B113" s="16" t="s">
        <v>318</v>
      </c>
      <c r="C113" s="16"/>
      <c r="D113" s="16" t="s">
        <v>173</v>
      </c>
      <c r="E113" s="16" t="s">
        <v>97</v>
      </c>
      <c r="F113" s="16">
        <v>20</v>
      </c>
      <c r="G113" s="19">
        <v>0.6</v>
      </c>
      <c r="H113" s="18">
        <v>12</v>
      </c>
      <c r="I113" s="16">
        <v>10</v>
      </c>
      <c r="J113" s="20">
        <v>6</v>
      </c>
      <c r="K113" s="21"/>
      <c r="L113" s="20">
        <f t="shared" si="2"/>
        <v>0</v>
      </c>
      <c r="M113" s="16">
        <v>10</v>
      </c>
      <c r="N113" s="20">
        <v>6</v>
      </c>
      <c r="O113" s="21"/>
      <c r="P113" s="20">
        <f t="shared" si="3"/>
        <v>0</v>
      </c>
      <c r="Q113" s="16">
        <v>0</v>
      </c>
      <c r="R113" s="21">
        <v>0</v>
      </c>
      <c r="S113" s="16"/>
    </row>
    <row r="114" s="1" customFormat="1" ht="40" customHeight="1" spans="1:19">
      <c r="A114" s="15">
        <v>110</v>
      </c>
      <c r="B114" s="16" t="s">
        <v>319</v>
      </c>
      <c r="C114" s="16"/>
      <c r="D114" s="16" t="s">
        <v>173</v>
      </c>
      <c r="E114" s="16" t="s">
        <v>271</v>
      </c>
      <c r="F114" s="16">
        <v>100</v>
      </c>
      <c r="G114" s="19">
        <v>10</v>
      </c>
      <c r="H114" s="18">
        <v>1000</v>
      </c>
      <c r="I114" s="16">
        <v>100</v>
      </c>
      <c r="J114" s="20">
        <v>1000</v>
      </c>
      <c r="K114" s="21"/>
      <c r="L114" s="20">
        <f t="shared" si="2"/>
        <v>0</v>
      </c>
      <c r="M114" s="16"/>
      <c r="N114" s="20">
        <v>0</v>
      </c>
      <c r="O114" s="21"/>
      <c r="P114" s="20">
        <f t="shared" si="3"/>
        <v>0</v>
      </c>
      <c r="Q114" s="16"/>
      <c r="R114" s="21">
        <v>0</v>
      </c>
      <c r="S114" s="16"/>
    </row>
    <row r="115" s="1" customFormat="1" ht="40" customHeight="1" spans="1:19">
      <c r="A115" s="15">
        <v>111</v>
      </c>
      <c r="B115" s="16" t="s">
        <v>320</v>
      </c>
      <c r="C115" s="16"/>
      <c r="D115" s="16" t="s">
        <v>173</v>
      </c>
      <c r="E115" s="16" t="s">
        <v>321</v>
      </c>
      <c r="F115" s="16">
        <v>840</v>
      </c>
      <c r="G115" s="19">
        <v>5</v>
      </c>
      <c r="H115" s="18">
        <v>4200</v>
      </c>
      <c r="I115" s="16">
        <v>840</v>
      </c>
      <c r="J115" s="20">
        <v>4200</v>
      </c>
      <c r="K115" s="21"/>
      <c r="L115" s="20">
        <f t="shared" si="2"/>
        <v>0</v>
      </c>
      <c r="M115" s="16"/>
      <c r="N115" s="20">
        <v>0</v>
      </c>
      <c r="O115" s="21"/>
      <c r="P115" s="20">
        <f t="shared" si="3"/>
        <v>0</v>
      </c>
      <c r="Q115" s="16"/>
      <c r="R115" s="21">
        <v>0</v>
      </c>
      <c r="S115" s="16"/>
    </row>
    <row r="116" s="1" customFormat="1" ht="40" customHeight="1" spans="1:19">
      <c r="A116" s="15">
        <v>112</v>
      </c>
      <c r="B116" s="16" t="s">
        <v>322</v>
      </c>
      <c r="C116" s="16"/>
      <c r="D116" s="16" t="s">
        <v>199</v>
      </c>
      <c r="E116" s="16" t="s">
        <v>97</v>
      </c>
      <c r="F116" s="16">
        <v>165</v>
      </c>
      <c r="G116" s="19">
        <v>70</v>
      </c>
      <c r="H116" s="18">
        <v>11550</v>
      </c>
      <c r="I116" s="16"/>
      <c r="J116" s="20">
        <v>0</v>
      </c>
      <c r="K116" s="21"/>
      <c r="L116" s="20">
        <f t="shared" si="2"/>
        <v>0</v>
      </c>
      <c r="M116" s="16">
        <v>165</v>
      </c>
      <c r="N116" s="20">
        <v>11550</v>
      </c>
      <c r="O116" s="21">
        <v>20</v>
      </c>
      <c r="P116" s="20">
        <f t="shared" si="3"/>
        <v>1400</v>
      </c>
      <c r="Q116" s="16">
        <v>0</v>
      </c>
      <c r="R116" s="21">
        <v>0</v>
      </c>
      <c r="S116" s="16"/>
    </row>
    <row r="117" s="1" customFormat="1" ht="40" customHeight="1" spans="1:19">
      <c r="A117" s="15">
        <v>113</v>
      </c>
      <c r="B117" s="16" t="s">
        <v>323</v>
      </c>
      <c r="C117" s="25" t="s">
        <v>324</v>
      </c>
      <c r="D117" s="16" t="s">
        <v>199</v>
      </c>
      <c r="E117" s="16"/>
      <c r="F117" s="16">
        <v>10</v>
      </c>
      <c r="G117" s="26">
        <v>663</v>
      </c>
      <c r="H117" s="18">
        <v>6630</v>
      </c>
      <c r="I117" s="16">
        <v>10</v>
      </c>
      <c r="J117" s="20">
        <v>6630</v>
      </c>
      <c r="K117" s="21">
        <v>10</v>
      </c>
      <c r="L117" s="20">
        <f t="shared" si="2"/>
        <v>6630</v>
      </c>
      <c r="M117" s="16">
        <v>0</v>
      </c>
      <c r="N117" s="20">
        <v>0</v>
      </c>
      <c r="O117" s="21"/>
      <c r="P117" s="20">
        <f t="shared" si="3"/>
        <v>0</v>
      </c>
      <c r="Q117" s="16">
        <v>0</v>
      </c>
      <c r="R117" s="21">
        <v>0</v>
      </c>
      <c r="S117" s="16"/>
    </row>
    <row r="118" s="1" customFormat="1" ht="40" customHeight="1" spans="1:19">
      <c r="A118" s="15">
        <v>114</v>
      </c>
      <c r="B118" s="16" t="s">
        <v>325</v>
      </c>
      <c r="C118" s="25" t="s">
        <v>326</v>
      </c>
      <c r="D118" s="16" t="s">
        <v>199</v>
      </c>
      <c r="E118" s="16" t="s">
        <v>97</v>
      </c>
      <c r="F118" s="16">
        <v>1000</v>
      </c>
      <c r="G118" s="26">
        <v>55</v>
      </c>
      <c r="H118" s="18">
        <v>55000</v>
      </c>
      <c r="I118" s="16">
        <v>600</v>
      </c>
      <c r="J118" s="20">
        <v>33000</v>
      </c>
      <c r="K118" s="21">
        <v>360</v>
      </c>
      <c r="L118" s="20">
        <f t="shared" si="2"/>
        <v>19800</v>
      </c>
      <c r="M118" s="16">
        <v>400</v>
      </c>
      <c r="N118" s="20">
        <v>22000</v>
      </c>
      <c r="O118" s="21">
        <v>180</v>
      </c>
      <c r="P118" s="20">
        <f t="shared" si="3"/>
        <v>9900</v>
      </c>
      <c r="Q118" s="16">
        <v>0</v>
      </c>
      <c r="R118" s="21">
        <v>0</v>
      </c>
      <c r="S118" s="16"/>
    </row>
    <row r="119" s="1" customFormat="1" ht="40" customHeight="1" spans="1:19">
      <c r="A119" s="15">
        <v>115</v>
      </c>
      <c r="B119" s="16" t="s">
        <v>327</v>
      </c>
      <c r="C119" s="25" t="s">
        <v>328</v>
      </c>
      <c r="D119" s="16" t="s">
        <v>199</v>
      </c>
      <c r="E119" s="16" t="s">
        <v>97</v>
      </c>
      <c r="F119" s="16">
        <v>23</v>
      </c>
      <c r="G119" s="26">
        <v>690</v>
      </c>
      <c r="H119" s="18">
        <v>15870</v>
      </c>
      <c r="I119" s="16">
        <v>15</v>
      </c>
      <c r="J119" s="20">
        <v>10350</v>
      </c>
      <c r="K119" s="21">
        <v>15</v>
      </c>
      <c r="L119" s="20">
        <f t="shared" si="2"/>
        <v>10350</v>
      </c>
      <c r="M119" s="16">
        <v>8</v>
      </c>
      <c r="N119" s="20">
        <v>5520</v>
      </c>
      <c r="O119" s="21">
        <v>8</v>
      </c>
      <c r="P119" s="20">
        <f t="shared" si="3"/>
        <v>5520</v>
      </c>
      <c r="Q119" s="16">
        <v>0</v>
      </c>
      <c r="R119" s="21">
        <v>0</v>
      </c>
      <c r="S119" s="16"/>
    </row>
    <row r="120" s="1" customFormat="1" ht="40" customHeight="1" spans="1:19">
      <c r="A120" s="15">
        <v>116</v>
      </c>
      <c r="B120" s="16" t="s">
        <v>329</v>
      </c>
      <c r="C120" s="25" t="s">
        <v>330</v>
      </c>
      <c r="D120" s="16" t="s">
        <v>199</v>
      </c>
      <c r="E120" s="16" t="s">
        <v>97</v>
      </c>
      <c r="F120" s="16">
        <v>38</v>
      </c>
      <c r="G120" s="26">
        <v>130</v>
      </c>
      <c r="H120" s="18">
        <v>4940</v>
      </c>
      <c r="I120" s="16">
        <v>30</v>
      </c>
      <c r="J120" s="20">
        <v>3900</v>
      </c>
      <c r="K120" s="21">
        <v>30</v>
      </c>
      <c r="L120" s="20">
        <f t="shared" si="2"/>
        <v>3900</v>
      </c>
      <c r="M120" s="16">
        <v>8</v>
      </c>
      <c r="N120" s="20">
        <v>1040</v>
      </c>
      <c r="O120" s="21">
        <v>8</v>
      </c>
      <c r="P120" s="20">
        <f t="shared" si="3"/>
        <v>1040</v>
      </c>
      <c r="Q120" s="16">
        <v>0</v>
      </c>
      <c r="R120" s="21">
        <v>0</v>
      </c>
      <c r="S120" s="16"/>
    </row>
    <row r="121" s="1" customFormat="1" ht="40" customHeight="1" spans="1:19">
      <c r="A121" s="15">
        <v>117</v>
      </c>
      <c r="B121" s="16" t="s">
        <v>331</v>
      </c>
      <c r="C121" s="25" t="s">
        <v>332</v>
      </c>
      <c r="D121" s="16" t="s">
        <v>199</v>
      </c>
      <c r="E121" s="16" t="s">
        <v>97</v>
      </c>
      <c r="F121" s="16">
        <v>13</v>
      </c>
      <c r="G121" s="26">
        <v>690</v>
      </c>
      <c r="H121" s="18">
        <v>8970</v>
      </c>
      <c r="I121" s="16">
        <v>5</v>
      </c>
      <c r="J121" s="20">
        <v>3450</v>
      </c>
      <c r="K121" s="21">
        <v>5</v>
      </c>
      <c r="L121" s="20">
        <f t="shared" si="2"/>
        <v>3450</v>
      </c>
      <c r="M121" s="16">
        <v>8</v>
      </c>
      <c r="N121" s="20">
        <v>5520</v>
      </c>
      <c r="O121" s="21">
        <v>8</v>
      </c>
      <c r="P121" s="20">
        <f t="shared" si="3"/>
        <v>5520</v>
      </c>
      <c r="Q121" s="16">
        <v>0</v>
      </c>
      <c r="R121" s="21">
        <v>0</v>
      </c>
      <c r="S121" s="16"/>
    </row>
    <row r="122" s="1" customFormat="1" ht="40" customHeight="1" spans="1:19">
      <c r="A122" s="15">
        <v>118</v>
      </c>
      <c r="B122" s="16" t="s">
        <v>333</v>
      </c>
      <c r="C122" s="25" t="s">
        <v>334</v>
      </c>
      <c r="D122" s="16" t="s">
        <v>199</v>
      </c>
      <c r="E122" s="16" t="s">
        <v>97</v>
      </c>
      <c r="F122" s="16">
        <v>38</v>
      </c>
      <c r="G122" s="26">
        <v>432</v>
      </c>
      <c r="H122" s="18">
        <v>16416</v>
      </c>
      <c r="I122" s="16">
        <v>30</v>
      </c>
      <c r="J122" s="20">
        <v>12960</v>
      </c>
      <c r="K122" s="27">
        <v>30</v>
      </c>
      <c r="L122" s="20">
        <f t="shared" si="2"/>
        <v>12960</v>
      </c>
      <c r="M122" s="16">
        <v>8</v>
      </c>
      <c r="N122" s="20">
        <v>3456</v>
      </c>
      <c r="O122" s="27">
        <v>8</v>
      </c>
      <c r="P122" s="20">
        <f t="shared" si="3"/>
        <v>3456</v>
      </c>
      <c r="Q122" s="16">
        <v>0</v>
      </c>
      <c r="R122" s="21">
        <v>0</v>
      </c>
      <c r="S122" s="16"/>
    </row>
    <row r="123" s="1" customFormat="1" ht="40" customHeight="1" spans="1:19">
      <c r="A123" s="15">
        <v>119</v>
      </c>
      <c r="B123" s="16" t="s">
        <v>335</v>
      </c>
      <c r="C123" s="25" t="s">
        <v>336</v>
      </c>
      <c r="D123" s="16" t="s">
        <v>199</v>
      </c>
      <c r="E123" s="16" t="s">
        <v>97</v>
      </c>
      <c r="F123" s="16">
        <v>90</v>
      </c>
      <c r="G123" s="26">
        <v>216</v>
      </c>
      <c r="H123" s="18">
        <v>19440</v>
      </c>
      <c r="I123" s="16">
        <v>50</v>
      </c>
      <c r="J123" s="20">
        <v>10800</v>
      </c>
      <c r="K123" s="27">
        <v>10</v>
      </c>
      <c r="L123" s="20">
        <f t="shared" si="2"/>
        <v>2160</v>
      </c>
      <c r="M123" s="16">
        <v>40</v>
      </c>
      <c r="N123" s="20">
        <v>8640</v>
      </c>
      <c r="O123" s="27"/>
      <c r="P123" s="20">
        <f t="shared" si="3"/>
        <v>0</v>
      </c>
      <c r="Q123" s="16">
        <v>0</v>
      </c>
      <c r="R123" s="21">
        <v>0</v>
      </c>
      <c r="S123" s="16"/>
    </row>
    <row r="124" s="1" customFormat="1" ht="40" customHeight="1" spans="1:19">
      <c r="A124" s="15">
        <v>120</v>
      </c>
      <c r="B124" s="16" t="s">
        <v>337</v>
      </c>
      <c r="C124" s="25" t="s">
        <v>338</v>
      </c>
      <c r="D124" s="16" t="s">
        <v>199</v>
      </c>
      <c r="E124" s="16" t="s">
        <v>339</v>
      </c>
      <c r="F124" s="16">
        <v>12</v>
      </c>
      <c r="G124" s="26">
        <v>86</v>
      </c>
      <c r="H124" s="18">
        <v>1032</v>
      </c>
      <c r="I124" s="16">
        <v>12</v>
      </c>
      <c r="J124" s="20">
        <v>1032</v>
      </c>
      <c r="K124" s="27">
        <v>12</v>
      </c>
      <c r="L124" s="20">
        <f t="shared" si="2"/>
        <v>1032</v>
      </c>
      <c r="M124" s="16">
        <v>0</v>
      </c>
      <c r="N124" s="20">
        <v>0</v>
      </c>
      <c r="O124" s="27"/>
      <c r="P124" s="20">
        <f t="shared" si="3"/>
        <v>0</v>
      </c>
      <c r="Q124" s="16">
        <v>0</v>
      </c>
      <c r="R124" s="21">
        <v>0</v>
      </c>
      <c r="S124" s="16"/>
    </row>
    <row r="125" s="1" customFormat="1" ht="40" customHeight="1" spans="1:19">
      <c r="A125" s="15">
        <v>121</v>
      </c>
      <c r="B125" s="16" t="s">
        <v>340</v>
      </c>
      <c r="C125" s="25" t="s">
        <v>341</v>
      </c>
      <c r="D125" s="16" t="s">
        <v>199</v>
      </c>
      <c r="E125" s="16" t="s">
        <v>339</v>
      </c>
      <c r="F125" s="16">
        <v>44</v>
      </c>
      <c r="G125" s="26">
        <v>144</v>
      </c>
      <c r="H125" s="18">
        <v>6336</v>
      </c>
      <c r="I125" s="16">
        <v>30</v>
      </c>
      <c r="J125" s="20">
        <v>4320</v>
      </c>
      <c r="K125" s="27">
        <v>24</v>
      </c>
      <c r="L125" s="20">
        <f t="shared" si="2"/>
        <v>3456</v>
      </c>
      <c r="M125" s="16">
        <v>14</v>
      </c>
      <c r="N125" s="20">
        <v>2016</v>
      </c>
      <c r="O125" s="27">
        <v>14</v>
      </c>
      <c r="P125" s="20">
        <f t="shared" si="3"/>
        <v>2016</v>
      </c>
      <c r="Q125" s="16">
        <v>0</v>
      </c>
      <c r="R125" s="21">
        <v>0</v>
      </c>
      <c r="S125" s="16"/>
    </row>
    <row r="126" s="1" customFormat="1" ht="40" customHeight="1" spans="1:19">
      <c r="A126" s="15">
        <v>122</v>
      </c>
      <c r="B126" s="16" t="s">
        <v>342</v>
      </c>
      <c r="C126" s="25" t="s">
        <v>343</v>
      </c>
      <c r="D126" s="16" t="s">
        <v>199</v>
      </c>
      <c r="E126" s="16" t="s">
        <v>97</v>
      </c>
      <c r="F126" s="16">
        <v>2</v>
      </c>
      <c r="G126" s="26">
        <v>720</v>
      </c>
      <c r="H126" s="18">
        <v>1440</v>
      </c>
      <c r="I126" s="16">
        <v>1</v>
      </c>
      <c r="J126" s="20">
        <v>720</v>
      </c>
      <c r="K126" s="21">
        <v>1</v>
      </c>
      <c r="L126" s="20">
        <f t="shared" si="2"/>
        <v>720</v>
      </c>
      <c r="M126" s="16">
        <v>1</v>
      </c>
      <c r="N126" s="20">
        <v>720</v>
      </c>
      <c r="O126" s="21">
        <v>1</v>
      </c>
      <c r="P126" s="20">
        <f t="shared" si="3"/>
        <v>720</v>
      </c>
      <c r="Q126" s="16">
        <v>0</v>
      </c>
      <c r="R126" s="21">
        <v>0</v>
      </c>
      <c r="S126" s="16"/>
    </row>
    <row r="127" s="1" customFormat="1" ht="40" customHeight="1" spans="1:19">
      <c r="A127" s="15">
        <v>123</v>
      </c>
      <c r="B127" s="16" t="s">
        <v>344</v>
      </c>
      <c r="C127" s="25" t="s">
        <v>345</v>
      </c>
      <c r="D127" s="16" t="s">
        <v>199</v>
      </c>
      <c r="E127" s="16" t="s">
        <v>271</v>
      </c>
      <c r="F127" s="16">
        <v>200</v>
      </c>
      <c r="G127" s="26">
        <v>29</v>
      </c>
      <c r="H127" s="18">
        <v>5800</v>
      </c>
      <c r="I127" s="16">
        <v>100</v>
      </c>
      <c r="J127" s="20">
        <v>2900</v>
      </c>
      <c r="K127" s="27">
        <v>8</v>
      </c>
      <c r="L127" s="20">
        <f t="shared" si="2"/>
        <v>232</v>
      </c>
      <c r="M127" s="16">
        <v>100</v>
      </c>
      <c r="N127" s="20">
        <v>2900</v>
      </c>
      <c r="O127" s="21"/>
      <c r="P127" s="20">
        <f t="shared" si="3"/>
        <v>0</v>
      </c>
      <c r="Q127" s="16">
        <v>0</v>
      </c>
      <c r="R127" s="21">
        <v>0</v>
      </c>
      <c r="S127" s="16"/>
    </row>
    <row r="128" s="1" customFormat="1" ht="40" customHeight="1" spans="1:19">
      <c r="A128" s="15">
        <v>124</v>
      </c>
      <c r="B128" s="16" t="s">
        <v>346</v>
      </c>
      <c r="C128" s="25" t="s">
        <v>347</v>
      </c>
      <c r="D128" s="16" t="s">
        <v>199</v>
      </c>
      <c r="E128" s="16" t="s">
        <v>271</v>
      </c>
      <c r="F128" s="16">
        <v>20</v>
      </c>
      <c r="G128" s="26">
        <v>66</v>
      </c>
      <c r="H128" s="18">
        <v>1320</v>
      </c>
      <c r="I128" s="16">
        <v>10</v>
      </c>
      <c r="J128" s="20">
        <v>660</v>
      </c>
      <c r="K128" s="27">
        <v>10</v>
      </c>
      <c r="L128" s="20">
        <f t="shared" si="2"/>
        <v>660</v>
      </c>
      <c r="M128" s="16">
        <v>10</v>
      </c>
      <c r="N128" s="20">
        <v>660</v>
      </c>
      <c r="O128" s="21"/>
      <c r="P128" s="20">
        <f t="shared" si="3"/>
        <v>0</v>
      </c>
      <c r="Q128" s="16">
        <v>0</v>
      </c>
      <c r="R128" s="21">
        <v>0</v>
      </c>
      <c r="S128" s="16"/>
    </row>
    <row r="129" s="1" customFormat="1" ht="40" customHeight="1" spans="1:19">
      <c r="A129" s="15">
        <v>125</v>
      </c>
      <c r="B129" s="16" t="s">
        <v>348</v>
      </c>
      <c r="C129" s="25" t="s">
        <v>349</v>
      </c>
      <c r="D129" s="16" t="s">
        <v>199</v>
      </c>
      <c r="E129" s="16" t="s">
        <v>350</v>
      </c>
      <c r="F129" s="16">
        <v>200</v>
      </c>
      <c r="G129" s="26">
        <v>9</v>
      </c>
      <c r="H129" s="18">
        <v>1800</v>
      </c>
      <c r="I129" s="16">
        <v>100</v>
      </c>
      <c r="J129" s="20">
        <v>900</v>
      </c>
      <c r="K129" s="27">
        <v>40</v>
      </c>
      <c r="L129" s="20">
        <f t="shared" si="2"/>
        <v>360</v>
      </c>
      <c r="M129" s="16">
        <v>100</v>
      </c>
      <c r="N129" s="20">
        <v>900</v>
      </c>
      <c r="O129" s="21"/>
      <c r="P129" s="20">
        <f t="shared" si="3"/>
        <v>0</v>
      </c>
      <c r="Q129" s="16">
        <v>0</v>
      </c>
      <c r="R129" s="21">
        <v>0</v>
      </c>
      <c r="S129" s="16"/>
    </row>
    <row r="130" s="1" customFormat="1" ht="40" customHeight="1" spans="1:19">
      <c r="A130" s="15">
        <v>126</v>
      </c>
      <c r="B130" s="16" t="s">
        <v>351</v>
      </c>
      <c r="C130" s="25" t="s">
        <v>352</v>
      </c>
      <c r="D130" s="16" t="s">
        <v>199</v>
      </c>
      <c r="E130" s="16" t="s">
        <v>353</v>
      </c>
      <c r="F130" s="16">
        <v>20</v>
      </c>
      <c r="G130" s="26">
        <v>20</v>
      </c>
      <c r="H130" s="18">
        <v>400</v>
      </c>
      <c r="I130" s="16">
        <v>10</v>
      </c>
      <c r="J130" s="20">
        <v>200</v>
      </c>
      <c r="K130" s="27"/>
      <c r="L130" s="20">
        <f t="shared" si="2"/>
        <v>0</v>
      </c>
      <c r="M130" s="16">
        <v>10</v>
      </c>
      <c r="N130" s="20">
        <v>200</v>
      </c>
      <c r="O130" s="21"/>
      <c r="P130" s="20">
        <f t="shared" si="3"/>
        <v>0</v>
      </c>
      <c r="Q130" s="16">
        <v>0</v>
      </c>
      <c r="R130" s="21">
        <v>0</v>
      </c>
      <c r="S130" s="16"/>
    </row>
    <row r="131" s="1" customFormat="1" ht="40" customHeight="1" spans="1:19">
      <c r="A131" s="15">
        <v>127</v>
      </c>
      <c r="B131" s="16" t="s">
        <v>354</v>
      </c>
      <c r="C131" s="25" t="s">
        <v>355</v>
      </c>
      <c r="D131" s="16" t="s">
        <v>199</v>
      </c>
      <c r="E131" s="16" t="s">
        <v>185</v>
      </c>
      <c r="F131" s="16">
        <v>200</v>
      </c>
      <c r="G131" s="26">
        <v>1</v>
      </c>
      <c r="H131" s="18">
        <v>200</v>
      </c>
      <c r="I131" s="16">
        <v>100</v>
      </c>
      <c r="J131" s="20">
        <v>100</v>
      </c>
      <c r="K131" s="27"/>
      <c r="L131" s="20">
        <f t="shared" si="2"/>
        <v>0</v>
      </c>
      <c r="M131" s="16">
        <v>100</v>
      </c>
      <c r="N131" s="20">
        <v>100</v>
      </c>
      <c r="O131" s="21"/>
      <c r="P131" s="20">
        <f t="shared" si="3"/>
        <v>0</v>
      </c>
      <c r="Q131" s="16">
        <v>0</v>
      </c>
      <c r="R131" s="21">
        <v>0</v>
      </c>
      <c r="S131" s="16"/>
    </row>
    <row r="132" s="1" customFormat="1" ht="40" customHeight="1" spans="1:19">
      <c r="A132" s="15">
        <v>128</v>
      </c>
      <c r="B132" s="16" t="s">
        <v>356</v>
      </c>
      <c r="C132" s="25" t="s">
        <v>357</v>
      </c>
      <c r="D132" s="16" t="s">
        <v>199</v>
      </c>
      <c r="E132" s="16" t="s">
        <v>185</v>
      </c>
      <c r="F132" s="16">
        <v>200</v>
      </c>
      <c r="G132" s="26">
        <v>2</v>
      </c>
      <c r="H132" s="18">
        <v>400</v>
      </c>
      <c r="I132" s="16">
        <v>100</v>
      </c>
      <c r="J132" s="20">
        <v>200</v>
      </c>
      <c r="K132" s="27"/>
      <c r="L132" s="20">
        <f t="shared" si="2"/>
        <v>0</v>
      </c>
      <c r="M132" s="16">
        <v>100</v>
      </c>
      <c r="N132" s="20">
        <v>200</v>
      </c>
      <c r="O132" s="21"/>
      <c r="P132" s="20">
        <f t="shared" si="3"/>
        <v>0</v>
      </c>
      <c r="Q132" s="16">
        <v>0</v>
      </c>
      <c r="R132" s="21">
        <v>0</v>
      </c>
      <c r="S132" s="16"/>
    </row>
    <row r="133" s="1" customFormat="1" ht="40" customHeight="1" spans="1:19">
      <c r="A133" s="15">
        <v>12</v>
      </c>
      <c r="B133" s="16" t="s">
        <v>358</v>
      </c>
      <c r="C133" s="16" t="s">
        <v>359</v>
      </c>
      <c r="D133" s="16" t="s">
        <v>199</v>
      </c>
      <c r="E133" s="16" t="s">
        <v>259</v>
      </c>
      <c r="F133" s="16">
        <v>22</v>
      </c>
      <c r="G133" s="17">
        <v>1250</v>
      </c>
      <c r="H133" s="18">
        <v>27500</v>
      </c>
      <c r="I133" s="16">
        <v>10</v>
      </c>
      <c r="J133" s="20">
        <v>12500</v>
      </c>
      <c r="K133" s="34"/>
      <c r="L133" s="34"/>
      <c r="M133" s="16">
        <v>12</v>
      </c>
      <c r="N133" s="20">
        <v>15000</v>
      </c>
      <c r="O133" s="24"/>
      <c r="P133" s="17"/>
      <c r="Q133" s="16"/>
      <c r="R133" s="24"/>
      <c r="S133" s="16"/>
    </row>
    <row r="134" s="1" customFormat="1" ht="53" customHeight="1" spans="1:19">
      <c r="A134" s="15">
        <v>20</v>
      </c>
      <c r="B134" s="16" t="s">
        <v>360</v>
      </c>
      <c r="C134" s="16" t="s">
        <v>361</v>
      </c>
      <c r="D134" s="16" t="s">
        <v>199</v>
      </c>
      <c r="E134" s="16" t="s">
        <v>59</v>
      </c>
      <c r="F134" s="16">
        <v>24</v>
      </c>
      <c r="G134" s="17">
        <v>1050</v>
      </c>
      <c r="H134" s="18">
        <v>25200</v>
      </c>
      <c r="I134" s="16">
        <v>12</v>
      </c>
      <c r="J134" s="20">
        <v>12600</v>
      </c>
      <c r="K134" s="34"/>
      <c r="L134" s="34"/>
      <c r="M134" s="16">
        <v>12</v>
      </c>
      <c r="N134" s="20">
        <v>12600</v>
      </c>
      <c r="O134" s="24"/>
      <c r="P134" s="17"/>
      <c r="Q134" s="16"/>
      <c r="R134" s="24"/>
      <c r="S134" s="16"/>
    </row>
    <row r="135" s="1" customFormat="1" ht="40" customHeight="1" spans="1:19">
      <c r="A135" s="15">
        <v>3</v>
      </c>
      <c r="B135" s="16" t="s">
        <v>362</v>
      </c>
      <c r="C135" s="16" t="s">
        <v>363</v>
      </c>
      <c r="D135" s="16" t="s">
        <v>199</v>
      </c>
      <c r="E135" s="16" t="s">
        <v>34</v>
      </c>
      <c r="F135" s="16">
        <v>4</v>
      </c>
      <c r="G135" s="17">
        <v>695</v>
      </c>
      <c r="H135" s="18">
        <v>2780</v>
      </c>
      <c r="I135" s="16">
        <v>1</v>
      </c>
      <c r="J135" s="20">
        <v>695</v>
      </c>
      <c r="K135" s="34"/>
      <c r="L135" s="34"/>
      <c r="M135" s="16">
        <v>3</v>
      </c>
      <c r="N135" s="20">
        <v>2085</v>
      </c>
      <c r="O135" s="24"/>
      <c r="P135" s="17"/>
      <c r="Q135" s="16"/>
      <c r="R135" s="24"/>
      <c r="S135" s="16"/>
    </row>
    <row r="136" s="1" customFormat="1" ht="40" customHeight="1" spans="1:19">
      <c r="A136" s="15">
        <v>17</v>
      </c>
      <c r="B136" s="16" t="s">
        <v>364</v>
      </c>
      <c r="C136" s="16"/>
      <c r="D136" s="16" t="s">
        <v>199</v>
      </c>
      <c r="E136" s="16" t="s">
        <v>97</v>
      </c>
      <c r="F136" s="16">
        <v>600</v>
      </c>
      <c r="G136" s="19">
        <v>495</v>
      </c>
      <c r="H136" s="18">
        <v>297000</v>
      </c>
      <c r="I136" s="16">
        <v>224</v>
      </c>
      <c r="J136" s="20">
        <v>110880</v>
      </c>
      <c r="K136" s="34"/>
      <c r="L136" s="34"/>
      <c r="M136" s="16">
        <v>280</v>
      </c>
      <c r="N136" s="20">
        <v>138600</v>
      </c>
      <c r="O136" s="34"/>
      <c r="P136" s="34"/>
      <c r="Q136" s="16">
        <v>96</v>
      </c>
      <c r="R136" s="20">
        <v>47520</v>
      </c>
      <c r="S136" s="16" t="s">
        <v>365</v>
      </c>
    </row>
    <row r="137" s="1" customFormat="1" ht="40" customHeight="1" spans="1:19">
      <c r="A137" s="15">
        <v>18</v>
      </c>
      <c r="B137" s="16" t="s">
        <v>366</v>
      </c>
      <c r="C137" s="16"/>
      <c r="D137" s="16" t="s">
        <v>199</v>
      </c>
      <c r="E137" s="16" t="s">
        <v>97</v>
      </c>
      <c r="F137" s="16">
        <v>690</v>
      </c>
      <c r="G137" s="19">
        <v>200</v>
      </c>
      <c r="H137" s="18">
        <v>138000</v>
      </c>
      <c r="I137" s="16">
        <v>224</v>
      </c>
      <c r="J137" s="20">
        <v>44800</v>
      </c>
      <c r="K137" s="34"/>
      <c r="L137" s="34"/>
      <c r="M137" s="16">
        <v>370</v>
      </c>
      <c r="N137" s="20">
        <v>74000</v>
      </c>
      <c r="O137" s="34"/>
      <c r="P137" s="34"/>
      <c r="Q137" s="16">
        <v>96</v>
      </c>
      <c r="R137" s="20">
        <v>19200</v>
      </c>
      <c r="S137" s="16" t="s">
        <v>367</v>
      </c>
    </row>
    <row r="138" s="1" customFormat="1" ht="40" customHeight="1" spans="1:19">
      <c r="A138" s="28" t="s">
        <v>16</v>
      </c>
      <c r="B138" s="29"/>
      <c r="C138" s="29"/>
      <c r="D138" s="29"/>
      <c r="E138" s="30"/>
      <c r="F138" s="16">
        <f t="shared" ref="F138:R138" si="4">SUM(F5:F137)</f>
        <v>81794</v>
      </c>
      <c r="G138" s="18"/>
      <c r="H138" s="18">
        <f t="shared" si="4"/>
        <v>1623056.98</v>
      </c>
      <c r="I138" s="16">
        <f t="shared" si="4"/>
        <v>34104</v>
      </c>
      <c r="J138" s="18">
        <f t="shared" si="4"/>
        <v>808500.26</v>
      </c>
      <c r="K138" s="16">
        <f t="shared" si="4"/>
        <v>4144</v>
      </c>
      <c r="L138" s="18">
        <f t="shared" si="4"/>
        <v>186955.59</v>
      </c>
      <c r="M138" s="16">
        <f t="shared" si="4"/>
        <v>33519</v>
      </c>
      <c r="N138" s="18">
        <f t="shared" si="4"/>
        <v>533284.72</v>
      </c>
      <c r="O138" s="16">
        <f t="shared" si="4"/>
        <v>571</v>
      </c>
      <c r="P138" s="18">
        <f t="shared" si="4"/>
        <v>67745.8</v>
      </c>
      <c r="Q138" s="16">
        <f t="shared" si="4"/>
        <v>13571</v>
      </c>
      <c r="R138" s="18">
        <f t="shared" si="4"/>
        <v>281272</v>
      </c>
      <c r="S138" s="16"/>
    </row>
    <row r="139" s="1" customFormat="1" ht="20" customHeight="1" spans="1:19">
      <c r="A139" s="31"/>
      <c r="B139" s="31"/>
      <c r="C139" s="31"/>
      <c r="D139" s="31"/>
      <c r="E139" s="31"/>
      <c r="F139" s="31"/>
      <c r="G139" s="32"/>
      <c r="H139" s="33"/>
      <c r="I139" s="31"/>
      <c r="J139" s="32"/>
      <c r="K139" s="32"/>
      <c r="L139" s="32"/>
      <c r="M139" s="31"/>
      <c r="N139" s="32"/>
      <c r="O139" s="32"/>
      <c r="P139" s="32"/>
      <c r="Q139" s="31"/>
      <c r="R139" s="35"/>
      <c r="S139" s="31"/>
    </row>
    <row r="140" s="1" customFormat="1" ht="20" customHeight="1" spans="1:19">
      <c r="A140" s="31"/>
      <c r="B140" s="31"/>
      <c r="C140" s="31"/>
      <c r="D140" s="31"/>
      <c r="E140" s="31"/>
      <c r="F140" s="31"/>
      <c r="G140" s="32"/>
      <c r="H140" s="33"/>
      <c r="I140" s="31"/>
      <c r="J140" s="32"/>
      <c r="K140" s="32"/>
      <c r="L140" s="32"/>
      <c r="M140" s="31"/>
      <c r="N140" s="32"/>
      <c r="O140" s="32"/>
      <c r="P140" s="32"/>
      <c r="Q140" s="31"/>
      <c r="R140" s="35"/>
      <c r="S140" s="31"/>
    </row>
    <row r="141" s="1" customFormat="1" ht="20" customHeight="1" spans="7:18">
      <c r="G141" s="2"/>
      <c r="H141" s="3"/>
      <c r="J141" s="2"/>
      <c r="K141" s="2"/>
      <c r="L141" s="2"/>
      <c r="N141" s="2"/>
      <c r="O141" s="2"/>
      <c r="P141" s="2"/>
      <c r="R141" s="4"/>
    </row>
  </sheetData>
  <mergeCells count="14">
    <mergeCell ref="A1:S1"/>
    <mergeCell ref="A2:S2"/>
    <mergeCell ref="I3:L3"/>
    <mergeCell ref="M3:P3"/>
    <mergeCell ref="Q3:R3"/>
    <mergeCell ref="A138:E138"/>
    <mergeCell ref="A3:A4"/>
    <mergeCell ref="B3:B4"/>
    <mergeCell ref="C3:C4"/>
    <mergeCell ref="D3:D4"/>
    <mergeCell ref="E3:E4"/>
    <mergeCell ref="F3:F4"/>
    <mergeCell ref="G3:G4"/>
    <mergeCell ref="H3:H4"/>
  </mergeCells>
  <dataValidations count="1">
    <dataValidation type="list" allowBlank="1" showInputMessage="1" showErrorMessage="1" sqref="D2:D132 D138:D1048512">
      <formula1>"专用设备,通用设备,低值易耗品,其他材料,家具用具,易耗品,无形资产"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方舱汇总</vt:lpstr>
      <vt:lpstr>市医院</vt:lpstr>
      <vt:lpstr>中医院</vt:lpstr>
      <vt:lpstr>储备库</vt:lpstr>
      <vt:lpstr>耗材清单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毅</cp:lastModifiedBy>
  <dcterms:created xsi:type="dcterms:W3CDTF">2023-07-14T23:30:00Z</dcterms:created>
  <dcterms:modified xsi:type="dcterms:W3CDTF">2025-09-23T01:55:15Z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9DF8DA461B3B4C14AD7B4EBABBD53E9A_13</vt:lpwstr>
  </property>
  <property fmtid="{D5CDD505-2E9C-101B-9397-08002B2CF9AE}" pid="3" name="KSOProductBuildVer">
    <vt:lpwstr>2052-12.1.0.21915</vt:lpwstr>
  </property>
</Properties>
</file>